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0" windowWidth="11340" windowHeight="6765" tabRatio="601"/>
  </bookViews>
  <sheets>
    <sheet name="Financial Datacall Summary" sheetId="2" r:id="rId1"/>
  </sheets>
  <externalReferences>
    <externalReference r:id="rId2"/>
  </externalReferences>
  <definedNames>
    <definedName name="ADDRESS">'[1]Sch 1 Collection'!$E$9</definedName>
    <definedName name="CODE">'[1]Sch 1 Collection'!$H$5</definedName>
    <definedName name="CONTACT">'[1]Sch 1 Collection'!$E$8</definedName>
    <definedName name="EMAIL">'[1]Sch 1 Collection'!$E$11</definedName>
    <definedName name="NAME">'[1]Sch 1 Collection'!$E$4</definedName>
    <definedName name="PHONE">'[1]Sch 1 Collection'!$E$10</definedName>
    <definedName name="_xlnm.Print_Titles" localSheetId="0">'Financial Datacall Summary'!$1:$1</definedName>
    <definedName name="S.1.1">'[1]Sch 1 Collection'!$F$51</definedName>
    <definedName name="S.1.2">'[1]Sch 1 Collection'!$F$62</definedName>
    <definedName name="S.1.3">'[1]Sch 1 Collection'!$F$65</definedName>
    <definedName name="S.1.4">'[1]Sch 1 Collection'!$F$74</definedName>
    <definedName name="S.1.6">'[1]Sch 1 Collection'!$F$83</definedName>
    <definedName name="S.10.1">'[1]Sch 10 Processing Capital'!$D$36</definedName>
    <definedName name="S.10.2">'[1]Sch 10 Processing Capital'!$D$52</definedName>
    <definedName name="S.10.3">'[1]Sch 10 Processing Capital'!$D$68</definedName>
    <definedName name="S.10.4">'[1]Sch 10 Processing Capital'!$D$79</definedName>
    <definedName name="S.10.5">'[1]Sch 10 Processing Capital'!$D$88</definedName>
    <definedName name="S.10.6">'[1]Sch 10 Processing Capital'!$D$99</definedName>
    <definedName name="S.11.1">'[1]Sch 11 Depot&amp;Transfer Capital'!$D$37</definedName>
    <definedName name="S.11.2">'[1]Sch 11 Depot&amp;Transfer Capital'!$D$51</definedName>
    <definedName name="S.11.3">'[1]Sch 11 Depot&amp;Transfer Capital'!$D$67</definedName>
    <definedName name="S.11.4">'[1]Sch 11 Depot&amp;Transfer Capital'!$D$78</definedName>
    <definedName name="S.11.5">'[1]Sch 11 Depot&amp;Transfer Capital'!$D$87</definedName>
    <definedName name="S.11.6">'[1]Sch 11 Depot&amp;Transfer Capital'!$D$98</definedName>
    <definedName name="S.12.1">'[1]Sch 12 2000-2002 Revenues'!$G$49</definedName>
    <definedName name="S.12.2">'[1]Sch 12 2000-2002 Revenues'!$G$77</definedName>
    <definedName name="S.12.3">'[1]Sch 12 2000-2002 Revenues'!$G$105</definedName>
    <definedName name="S.2.1">'[1]Sch 2 Processing'!$F$48</definedName>
    <definedName name="S.2.2">'[1]Sch 2 Processing'!$F$68</definedName>
    <definedName name="S.2.3">'[1]Sch 2 Processing'!$F$80</definedName>
    <definedName name="S.2.4">'[1]Sch 2 Processing'!$F$83</definedName>
    <definedName name="S.2.5">'[1]Sch 2 Processing'!$F$93</definedName>
    <definedName name="S.2.7">'[1]Sch 2 Processing'!$F$102</definedName>
    <definedName name="S.3.1">'[1]Sch 3 Depot&amp;Transfer'!$F$45</definedName>
    <definedName name="S.3.2">'[1]Sch 3 Depot&amp;Transfer'!$F$65</definedName>
    <definedName name="S.3.3">'[1]Sch 3 Depot&amp;Transfer'!$F$70</definedName>
    <definedName name="S.3.4">'[1]Sch 3 Depot&amp;Transfer'!$F$81</definedName>
    <definedName name="S.3.5">'[1]Sch 3 Depot&amp;Transfer'!$F$84</definedName>
    <definedName name="S.3.6">'[1]Sch 3 Depot&amp;Transfer'!$F$95</definedName>
    <definedName name="S.3.8">'[1]Sch 3 Depot&amp;Transfer'!$F$104</definedName>
    <definedName name="S.4.1">'[1]Sch 4 Administration'!$F$37</definedName>
    <definedName name="S.4.2">'[1]Sch 4 Administration'!$F$50</definedName>
    <definedName name="S.4.3">'[1]Sch 4 Administration'!$F$52</definedName>
    <definedName name="S.4.5">'[1]Sch 4 Administration'!$F$63</definedName>
    <definedName name="S.5.1">'[1]Sch 5 P&amp;E'!$F$41</definedName>
    <definedName name="S.5.2">'[1]Sch 5 P&amp;E'!$F$43</definedName>
    <definedName name="S.6.1">'[1]Sch 6 Indirect Costs'!$F$31</definedName>
    <definedName name="S.6.3">'[1]Sch 6 Indirect Costs'!$F$40</definedName>
    <definedName name="S.7.1">'[1]Sch 7 Gross Costs'!$F$41</definedName>
    <definedName name="S.8.1">'[1]Sch 8 Revenues'!$F$31</definedName>
    <definedName name="S.8.2">'[1]Sch 8 Revenues'!$F$41</definedName>
    <definedName name="S.8.3">'[1]Sch 8 Revenues'!$F$44</definedName>
    <definedName name="S.9.1">'[1]Sch 9 Collection Capital'!$D$40</definedName>
    <definedName name="S.9.2">'[1]Sch 9 Collection Capital'!$D$48</definedName>
    <definedName name="S.9.3">'[1]Sch 9 Collection Capital'!$D$65</definedName>
    <definedName name="S.9.4">'[1]Sch 9 Collection Capital'!$D$76</definedName>
    <definedName name="S.9.5">'[1]Sch 9 Collection Capital'!$D$88</definedName>
    <definedName name="TIER">'[1]Sch 1 Collection'!$E$6</definedName>
    <definedName name="TIER_CODE">'[1]Sch 1 Collection'!$H$7</definedName>
  </definedNames>
  <calcPr calcId="145621"/>
  <customWorkbookViews>
    <customWorkbookView name=". - Personal View" guid="{F1438A61-6FB9-460C-8FDA-3C473EC0D602}" mergeInterval="0" personalView="1" maximized="1" windowWidth="796" windowHeight="424" tabRatio="601" activeSheetId="1"/>
    <customWorkbookView name="sue white - Personal View" guid="{852B3962-2916-4501-9AFF-031685D8B44F}" mergeInterval="0" personalView="1" maximized="1" windowWidth="796" windowHeight="428" tabRatio="601" activeSheetId="1" showStatusbar="0"/>
    <customWorkbookView name="COEAdmin - Personal View" guid="{20405F96-0A89-4778-A886-8E033BD45977}" mergeInterval="0" personalView="1" maximized="1" windowWidth="796" windowHeight="455" tabRatio="601" activeSheetId="1"/>
    <customWorkbookView name="Employee of - Personal View" guid="{01F0DEC0-D0F0-4F31-B6AF-3CBEF5E729AC}" mergeInterval="0" personalView="1" maximized="1" windowWidth="788" windowHeight="394" tabRatio="601" activeSheetId="1"/>
  </customWorkbookViews>
</workbook>
</file>

<file path=xl/calcChain.xml><?xml version="1.0" encoding="utf-8"?>
<calcChain xmlns="http://schemas.openxmlformats.org/spreadsheetml/2006/main">
  <c r="I100" i="2" l="1"/>
  <c r="J100" i="2"/>
  <c r="I30" i="2"/>
  <c r="J30" i="2"/>
  <c r="I53" i="2"/>
  <c r="J53" i="2" s="1"/>
  <c r="I47" i="2"/>
  <c r="J47" i="2"/>
  <c r="I23" i="2"/>
  <c r="J23" i="2" s="1"/>
  <c r="I186" i="2"/>
  <c r="J186" i="2"/>
  <c r="I176" i="2"/>
  <c r="J176" i="2" s="1"/>
  <c r="I164" i="2"/>
  <c r="J164" i="2"/>
  <c r="I163" i="2"/>
  <c r="J163" i="2"/>
  <c r="I162" i="2"/>
  <c r="J162" i="2"/>
  <c r="I185" i="2"/>
  <c r="J185" i="2" s="1"/>
  <c r="I146" i="2"/>
  <c r="J146" i="2" s="1"/>
  <c r="I142" i="2"/>
  <c r="J142" i="2"/>
  <c r="I136" i="2"/>
  <c r="J136" i="2" s="1"/>
  <c r="I135" i="2"/>
  <c r="J135" i="2" s="1"/>
  <c r="I121" i="2"/>
  <c r="J121" i="2"/>
  <c r="I115" i="2"/>
  <c r="J115" i="2"/>
  <c r="I113" i="2"/>
  <c r="J113" i="2"/>
  <c r="I104" i="2"/>
  <c r="J104" i="2" s="1"/>
  <c r="I101" i="2"/>
  <c r="J101" i="2"/>
  <c r="I95" i="2"/>
  <c r="J95" i="2" s="1"/>
  <c r="I90" i="2"/>
  <c r="J90" i="2"/>
  <c r="I88" i="2"/>
  <c r="J88" i="2" s="1"/>
  <c r="I87" i="2"/>
  <c r="J87" i="2"/>
  <c r="I82" i="2"/>
  <c r="J82" i="2"/>
  <c r="I75" i="2"/>
  <c r="J75" i="2"/>
  <c r="I63" i="2"/>
  <c r="J63" i="2" s="1"/>
  <c r="I59" i="2"/>
  <c r="J59" i="2" s="1"/>
  <c r="I49" i="2"/>
  <c r="J49" i="2"/>
  <c r="I48" i="2"/>
  <c r="J48" i="2" s="1"/>
  <c r="I41" i="2"/>
  <c r="J41" i="2" s="1"/>
  <c r="I97" i="2"/>
  <c r="J97" i="2"/>
  <c r="I36" i="2"/>
  <c r="J36" i="2"/>
  <c r="I32" i="2"/>
  <c r="J32" i="2"/>
  <c r="I20" i="2"/>
  <c r="J20" i="2" s="1"/>
  <c r="I19" i="2"/>
  <c r="J19" i="2"/>
  <c r="I13" i="2"/>
  <c r="J13" i="2" s="1"/>
  <c r="I4" i="2"/>
  <c r="J4" i="2"/>
  <c r="I192" i="2"/>
  <c r="J192" i="2" s="1"/>
  <c r="I127" i="2"/>
  <c r="J127" i="2"/>
  <c r="I38" i="2"/>
  <c r="J38" i="2"/>
  <c r="I132" i="2"/>
  <c r="J132" i="2"/>
  <c r="I119" i="2"/>
  <c r="J119" i="2" s="1"/>
  <c r="I69" i="2"/>
  <c r="J69" i="2" s="1"/>
  <c r="I61" i="2"/>
  <c r="J61" i="2"/>
  <c r="I40" i="2"/>
  <c r="J40" i="2" s="1"/>
  <c r="I21" i="2"/>
  <c r="J21" i="2" s="1"/>
  <c r="I16" i="2"/>
  <c r="J16" i="2"/>
  <c r="I145" i="2"/>
  <c r="J145" i="2"/>
  <c r="I105" i="2"/>
  <c r="J105" i="2"/>
  <c r="I169" i="2"/>
  <c r="J169" i="2" s="1"/>
  <c r="I31" i="2"/>
  <c r="J31" i="2"/>
  <c r="I120" i="2"/>
  <c r="J120" i="2" s="1"/>
  <c r="I85" i="2"/>
  <c r="J85" i="2"/>
  <c r="I91" i="2"/>
  <c r="J91" i="2" s="1"/>
  <c r="I190" i="2"/>
  <c r="J190" i="2"/>
  <c r="I156" i="2"/>
  <c r="J156" i="2"/>
  <c r="I89" i="2"/>
  <c r="J89" i="2"/>
  <c r="I5" i="2"/>
  <c r="J5" i="2" s="1"/>
  <c r="I102" i="2"/>
  <c r="J102" i="2" s="1"/>
  <c r="I153" i="2"/>
  <c r="J153" i="2"/>
  <c r="I151" i="2"/>
  <c r="J151" i="2" s="1"/>
  <c r="I108" i="2"/>
  <c r="J108" i="2" s="1"/>
  <c r="I73" i="2"/>
  <c r="J73" i="2"/>
  <c r="I92" i="2"/>
  <c r="J92" i="2"/>
  <c r="I83" i="2"/>
  <c r="J83" i="2"/>
  <c r="I79" i="2"/>
  <c r="J79" i="2" s="1"/>
  <c r="I24" i="2"/>
  <c r="J24" i="2"/>
  <c r="I68" i="2"/>
  <c r="J68" i="2" s="1"/>
  <c r="I60" i="2"/>
  <c r="J60" i="2"/>
  <c r="I35" i="2"/>
  <c r="J35" i="2" s="1"/>
  <c r="I86" i="2"/>
  <c r="J86" i="2"/>
  <c r="I25" i="2"/>
  <c r="J25" i="2"/>
  <c r="I70" i="2"/>
  <c r="J70" i="2"/>
  <c r="I10" i="2"/>
  <c r="J10" i="2" s="1"/>
  <c r="I112" i="2"/>
  <c r="J112" i="2" s="1"/>
  <c r="I3" i="2"/>
  <c r="J3" i="2"/>
  <c r="I2" i="2"/>
  <c r="J2" i="2" s="1"/>
  <c r="I96" i="2"/>
  <c r="J96" i="2" s="1"/>
  <c r="I177" i="2"/>
  <c r="J177" i="2"/>
  <c r="I165" i="2"/>
  <c r="J165" i="2"/>
  <c r="I34" i="2"/>
  <c r="J34" i="2"/>
  <c r="I103" i="2"/>
  <c r="J103" i="2" s="1"/>
  <c r="I167" i="2"/>
  <c r="J167" i="2"/>
  <c r="I140" i="2"/>
  <c r="J140" i="2" s="1"/>
  <c r="I149" i="2"/>
  <c r="J149" i="2"/>
  <c r="I56" i="2"/>
  <c r="J56" i="2" s="1"/>
  <c r="I183" i="2"/>
  <c r="J183" i="2"/>
  <c r="I42" i="2"/>
  <c r="J42" i="2"/>
  <c r="I15" i="2"/>
  <c r="J15" i="2"/>
  <c r="I58" i="2"/>
  <c r="J58" i="2" s="1"/>
  <c r="I39" i="2"/>
  <c r="J39" i="2" s="1"/>
  <c r="I133" i="2"/>
  <c r="J133" i="2"/>
  <c r="I29" i="2"/>
  <c r="J29" i="2" s="1"/>
  <c r="I94" i="2"/>
  <c r="J94" i="2" s="1"/>
  <c r="I107" i="2"/>
  <c r="J107" i="2"/>
  <c r="I159" i="2"/>
  <c r="J159" i="2"/>
  <c r="I191" i="2"/>
  <c r="J191" i="2"/>
  <c r="I71" i="2"/>
  <c r="J71" i="2" s="1"/>
  <c r="I51" i="2"/>
  <c r="J51" i="2"/>
  <c r="I181" i="2"/>
  <c r="J181" i="2" s="1"/>
  <c r="I106" i="2"/>
  <c r="J106" i="2"/>
  <c r="I33" i="2"/>
  <c r="J33" i="2" s="1"/>
  <c r="I81" i="2"/>
  <c r="J81" i="2"/>
  <c r="I44" i="2"/>
  <c r="J44" i="2"/>
  <c r="I18" i="2"/>
  <c r="J18" i="2"/>
  <c r="I123" i="2"/>
  <c r="J123" i="2" s="1"/>
  <c r="I170" i="2"/>
  <c r="J170" i="2" s="1"/>
  <c r="I45" i="2"/>
  <c r="J45" i="2"/>
  <c r="I161" i="2"/>
  <c r="J161" i="2" s="1"/>
  <c r="I174" i="2"/>
  <c r="J174" i="2" s="1"/>
  <c r="I194" i="2"/>
  <c r="J194" i="2"/>
  <c r="I93" i="2"/>
  <c r="J93" i="2"/>
  <c r="I126" i="2"/>
  <c r="J126" i="2"/>
  <c r="I168" i="2"/>
  <c r="J168" i="2" s="1"/>
  <c r="I166" i="2"/>
  <c r="J166" i="2"/>
  <c r="I155" i="2"/>
  <c r="J155" i="2" s="1"/>
  <c r="I147" i="2"/>
  <c r="J147" i="2"/>
  <c r="I131" i="2"/>
  <c r="J131" i="2" s="1"/>
  <c r="I111" i="2"/>
  <c r="J111" i="2"/>
  <c r="I117" i="2"/>
  <c r="J117" i="2"/>
  <c r="I12" i="2"/>
  <c r="J12" i="2"/>
  <c r="I54" i="2"/>
  <c r="J54" i="2" s="1"/>
  <c r="I14" i="2"/>
  <c r="J14" i="2" s="1"/>
  <c r="I65" i="2"/>
  <c r="J65" i="2"/>
  <c r="I171" i="2"/>
  <c r="J171" i="2" s="1"/>
  <c r="I66" i="2"/>
  <c r="J66" i="2" s="1"/>
  <c r="I128" i="2"/>
  <c r="J128" i="2"/>
  <c r="I144" i="2"/>
  <c r="J144" i="2"/>
  <c r="I80" i="2"/>
  <c r="J80" i="2"/>
  <c r="I179" i="2"/>
  <c r="J179" i="2" s="1"/>
  <c r="I139" i="2"/>
  <c r="J139" i="2"/>
  <c r="I129" i="2"/>
  <c r="J129" i="2" s="1"/>
  <c r="I55" i="2"/>
  <c r="J55" i="2"/>
  <c r="I172" i="2"/>
  <c r="J172" i="2" s="1"/>
  <c r="I193" i="2"/>
  <c r="J193" i="2"/>
  <c r="I64" i="2"/>
  <c r="J64" i="2"/>
  <c r="I37" i="2"/>
  <c r="J37" i="2"/>
  <c r="I150" i="2"/>
  <c r="J150" i="2" s="1"/>
  <c r="I143" i="2"/>
  <c r="J143" i="2" s="1"/>
  <c r="I57" i="2"/>
  <c r="J57" i="2"/>
  <c r="I109" i="2"/>
  <c r="J109" i="2" s="1"/>
  <c r="I46" i="2"/>
  <c r="J46" i="2" s="1"/>
  <c r="I67" i="2"/>
  <c r="J67" i="2"/>
  <c r="I110" i="2"/>
  <c r="J110" i="2"/>
  <c r="I154" i="2"/>
  <c r="J154" i="2"/>
  <c r="I98" i="2"/>
  <c r="J98" i="2" s="1"/>
  <c r="I114" i="2"/>
  <c r="J114" i="2"/>
  <c r="I116" i="2"/>
  <c r="J116" i="2" s="1"/>
  <c r="I8" i="2"/>
  <c r="J8" i="2"/>
  <c r="I189" i="2"/>
  <c r="J189" i="2" s="1"/>
  <c r="I28" i="2"/>
  <c r="J28" i="2"/>
  <c r="I9" i="2"/>
  <c r="J9" i="2"/>
  <c r="I7" i="2"/>
  <c r="J7" i="2"/>
  <c r="I22" i="2"/>
  <c r="J22" i="2" s="1"/>
  <c r="I72" i="2"/>
  <c r="J72" i="2" s="1"/>
  <c r="I160" i="2"/>
  <c r="J160" i="2"/>
  <c r="I26" i="2"/>
  <c r="J26" i="2" s="1"/>
  <c r="I6" i="2"/>
  <c r="J6" i="2" s="1"/>
  <c r="I77" i="2"/>
  <c r="J77" i="2"/>
  <c r="I178" i="2"/>
  <c r="J178" i="2"/>
  <c r="I180" i="2"/>
  <c r="J180" i="2"/>
  <c r="I52" i="2"/>
  <c r="J52" i="2" s="1"/>
  <c r="I78" i="2"/>
  <c r="J78" i="2"/>
  <c r="I43" i="2"/>
  <c r="J43" i="2" s="1"/>
  <c r="I125" i="2"/>
  <c r="J125" i="2"/>
  <c r="I122" i="2"/>
  <c r="J122" i="2" s="1"/>
  <c r="I84" i="2"/>
  <c r="J84" i="2"/>
  <c r="I182" i="2"/>
  <c r="J182" i="2"/>
  <c r="I157" i="2"/>
  <c r="J157" i="2"/>
  <c r="I195" i="2"/>
  <c r="J195" i="2" s="1"/>
  <c r="I118" i="2"/>
  <c r="J118" i="2" s="1"/>
  <c r="I148" i="2"/>
  <c r="J148" i="2"/>
  <c r="I152" i="2"/>
  <c r="J152" i="2" s="1"/>
  <c r="I137" i="2"/>
  <c r="J137" i="2" s="1"/>
  <c r="I27" i="2"/>
  <c r="J27" i="2"/>
  <c r="I11" i="2"/>
  <c r="J11" i="2"/>
  <c r="I138" i="2"/>
  <c r="J138" i="2"/>
  <c r="I158" i="2"/>
  <c r="J158" i="2" s="1"/>
  <c r="I187" i="2"/>
  <c r="J187" i="2"/>
  <c r="I99" i="2"/>
  <c r="J99" i="2" s="1"/>
  <c r="I141" i="2"/>
  <c r="J141" i="2"/>
  <c r="I130" i="2"/>
  <c r="J130" i="2" s="1"/>
  <c r="I74" i="2"/>
  <c r="J74" i="2"/>
  <c r="I124" i="2"/>
  <c r="J124" i="2"/>
  <c r="I188" i="2"/>
  <c r="J188" i="2"/>
  <c r="I184" i="2"/>
  <c r="J184" i="2" s="1"/>
  <c r="I62" i="2"/>
  <c r="J62" i="2" s="1"/>
  <c r="I17" i="2"/>
  <c r="J17" i="2"/>
  <c r="I134" i="2"/>
  <c r="J134" i="2" s="1"/>
  <c r="I175" i="2"/>
  <c r="J175" i="2" s="1"/>
  <c r="I50" i="2"/>
  <c r="J50" i="2"/>
  <c r="I76" i="2"/>
  <c r="J76" i="2"/>
  <c r="D197" i="2"/>
  <c r="I197" i="2"/>
  <c r="I173" i="2"/>
  <c r="G100" i="2"/>
  <c r="G30" i="2"/>
  <c r="G53" i="2"/>
  <c r="G47" i="2"/>
  <c r="G23" i="2"/>
  <c r="G186" i="2"/>
  <c r="G176" i="2"/>
  <c r="G164" i="2"/>
  <c r="G163" i="2"/>
  <c r="G162" i="2"/>
  <c r="G185" i="2"/>
  <c r="G146" i="2"/>
  <c r="G142" i="2"/>
  <c r="G136" i="2"/>
  <c r="G135" i="2"/>
  <c r="G121" i="2"/>
  <c r="G115" i="2"/>
  <c r="G113" i="2"/>
  <c r="G104" i="2"/>
  <c r="G101" i="2"/>
  <c r="G95" i="2"/>
  <c r="G90" i="2"/>
  <c r="G88" i="2"/>
  <c r="G87" i="2"/>
  <c r="G82" i="2"/>
  <c r="G75" i="2"/>
  <c r="G63" i="2"/>
  <c r="G59" i="2"/>
  <c r="G49" i="2"/>
  <c r="G48" i="2"/>
  <c r="G41" i="2"/>
  <c r="G97" i="2"/>
  <c r="G36" i="2"/>
  <c r="G32" i="2"/>
  <c r="G20" i="2"/>
  <c r="G19" i="2"/>
  <c r="G13" i="2"/>
  <c r="G4" i="2"/>
  <c r="G192" i="2"/>
  <c r="G127" i="2"/>
  <c r="G38" i="2"/>
  <c r="G132" i="2"/>
  <c r="G119" i="2"/>
  <c r="G69" i="2"/>
  <c r="G61" i="2"/>
  <c r="G40" i="2"/>
  <c r="G21" i="2"/>
  <c r="G16" i="2"/>
  <c r="G145" i="2"/>
  <c r="G105" i="2"/>
  <c r="G169" i="2"/>
  <c r="G31" i="2"/>
  <c r="G120" i="2"/>
  <c r="G85" i="2"/>
  <c r="G91" i="2"/>
  <c r="G190" i="2"/>
  <c r="G156" i="2"/>
  <c r="G89" i="2"/>
  <c r="G5" i="2"/>
  <c r="G102" i="2"/>
  <c r="G153" i="2"/>
  <c r="G151" i="2"/>
  <c r="G108" i="2"/>
  <c r="G73" i="2"/>
  <c r="G92" i="2"/>
  <c r="G83" i="2"/>
  <c r="G79" i="2"/>
  <c r="G24" i="2"/>
  <c r="G68" i="2"/>
  <c r="G60" i="2"/>
  <c r="G35" i="2"/>
  <c r="G86" i="2"/>
  <c r="G25" i="2"/>
  <c r="G70" i="2"/>
  <c r="G10" i="2"/>
  <c r="G112" i="2"/>
  <c r="G3" i="2"/>
  <c r="G2" i="2"/>
  <c r="G96" i="2"/>
  <c r="G177" i="2"/>
  <c r="G165" i="2"/>
  <c r="G34" i="2"/>
  <c r="G103" i="2"/>
  <c r="G167" i="2"/>
  <c r="G140" i="2"/>
  <c r="G149" i="2"/>
  <c r="G56" i="2"/>
  <c r="G183" i="2"/>
  <c r="G42" i="2"/>
  <c r="G15" i="2"/>
  <c r="G58" i="2"/>
  <c r="G39" i="2"/>
  <c r="G133" i="2"/>
  <c r="G29" i="2"/>
  <c r="G94" i="2"/>
  <c r="G107" i="2"/>
  <c r="G159" i="2"/>
  <c r="G191" i="2"/>
  <c r="G71" i="2"/>
  <c r="G51" i="2"/>
  <c r="G181" i="2"/>
  <c r="G106" i="2"/>
  <c r="G33" i="2"/>
  <c r="G81" i="2"/>
  <c r="G44" i="2"/>
  <c r="G18" i="2"/>
  <c r="G123" i="2"/>
  <c r="G170" i="2"/>
  <c r="G45" i="2"/>
  <c r="G161" i="2"/>
  <c r="G174" i="2"/>
  <c r="G194" i="2"/>
  <c r="G93" i="2"/>
  <c r="G126" i="2"/>
  <c r="G168" i="2"/>
  <c r="G166" i="2"/>
  <c r="G155" i="2"/>
  <c r="G147" i="2"/>
  <c r="G131" i="2"/>
  <c r="G111" i="2"/>
  <c r="G117" i="2"/>
  <c r="G12" i="2"/>
  <c r="G54" i="2"/>
  <c r="G14" i="2"/>
  <c r="G65" i="2"/>
  <c r="G171" i="2"/>
  <c r="G66" i="2"/>
  <c r="G128" i="2"/>
  <c r="G144" i="2"/>
  <c r="G80" i="2"/>
  <c r="G179" i="2"/>
  <c r="G139" i="2"/>
  <c r="G129" i="2"/>
  <c r="G55" i="2"/>
  <c r="G172" i="2"/>
  <c r="G193" i="2"/>
  <c r="G64" i="2"/>
  <c r="G37" i="2"/>
  <c r="G150" i="2"/>
  <c r="G143" i="2"/>
  <c r="G57" i="2"/>
  <c r="G109" i="2"/>
  <c r="G46" i="2"/>
  <c r="G67" i="2"/>
  <c r="G110" i="2"/>
  <c r="G154" i="2"/>
  <c r="G98" i="2"/>
  <c r="G114" i="2"/>
  <c r="G116" i="2"/>
  <c r="G8" i="2"/>
  <c r="G189" i="2"/>
  <c r="G28" i="2"/>
  <c r="G9" i="2"/>
  <c r="G7" i="2"/>
  <c r="G22" i="2"/>
  <c r="G72" i="2"/>
  <c r="G160" i="2"/>
  <c r="G26" i="2"/>
  <c r="G6" i="2"/>
  <c r="G77" i="2"/>
  <c r="G178" i="2"/>
  <c r="G180" i="2"/>
  <c r="G52" i="2"/>
  <c r="G78" i="2"/>
  <c r="G43" i="2"/>
  <c r="G125" i="2"/>
  <c r="G122" i="2"/>
  <c r="G84" i="2"/>
  <c r="G182" i="2"/>
  <c r="G157" i="2"/>
  <c r="G195" i="2"/>
  <c r="G118" i="2"/>
  <c r="G148" i="2"/>
  <c r="G152" i="2"/>
  <c r="G137" i="2"/>
  <c r="G27" i="2"/>
  <c r="G11" i="2"/>
  <c r="G138" i="2"/>
  <c r="G158" i="2"/>
  <c r="G187" i="2"/>
  <c r="G99" i="2"/>
  <c r="G141" i="2"/>
  <c r="G130" i="2"/>
  <c r="G74" i="2"/>
  <c r="G124" i="2"/>
  <c r="G188" i="2"/>
  <c r="G184" i="2"/>
  <c r="G62" i="2"/>
  <c r="G17" i="2"/>
  <c r="G134" i="2"/>
  <c r="G175" i="2"/>
  <c r="G50" i="2"/>
  <c r="G76" i="2"/>
  <c r="E100" i="2"/>
  <c r="E30" i="2"/>
  <c r="E53" i="2"/>
  <c r="E47" i="2"/>
  <c r="E23" i="2"/>
  <c r="E186" i="2"/>
  <c r="E176" i="2"/>
  <c r="E164" i="2"/>
  <c r="E163" i="2"/>
  <c r="E162" i="2"/>
  <c r="E185" i="2"/>
  <c r="E146" i="2"/>
  <c r="E142" i="2"/>
  <c r="E136" i="2"/>
  <c r="E135" i="2"/>
  <c r="E121" i="2"/>
  <c r="E115" i="2"/>
  <c r="E113" i="2"/>
  <c r="E104" i="2"/>
  <c r="E101" i="2"/>
  <c r="E95" i="2"/>
  <c r="E90" i="2"/>
  <c r="E88" i="2"/>
  <c r="E87" i="2"/>
  <c r="E82" i="2"/>
  <c r="E75" i="2"/>
  <c r="E63" i="2"/>
  <c r="E59" i="2"/>
  <c r="E49" i="2"/>
  <c r="E48" i="2"/>
  <c r="E41" i="2"/>
  <c r="E97" i="2"/>
  <c r="E36" i="2"/>
  <c r="E32" i="2"/>
  <c r="E20" i="2"/>
  <c r="E19" i="2"/>
  <c r="E13" i="2"/>
  <c r="E4" i="2"/>
  <c r="E192" i="2"/>
  <c r="E127" i="2"/>
  <c r="E38" i="2"/>
  <c r="E132" i="2"/>
  <c r="E119" i="2"/>
  <c r="E69" i="2"/>
  <c r="E61" i="2"/>
  <c r="E40" i="2"/>
  <c r="E21" i="2"/>
  <c r="E16" i="2"/>
  <c r="E145" i="2"/>
  <c r="E105" i="2"/>
  <c r="E169" i="2"/>
  <c r="E31" i="2"/>
  <c r="E120" i="2"/>
  <c r="E85" i="2"/>
  <c r="E91" i="2"/>
  <c r="E190" i="2"/>
  <c r="E156" i="2"/>
  <c r="E89" i="2"/>
  <c r="E5" i="2"/>
  <c r="E102" i="2"/>
  <c r="E153" i="2"/>
  <c r="E151" i="2"/>
  <c r="E108" i="2"/>
  <c r="E73" i="2"/>
  <c r="E92" i="2"/>
  <c r="E83" i="2"/>
  <c r="E79" i="2"/>
  <c r="E24" i="2"/>
  <c r="E68" i="2"/>
  <c r="E60" i="2"/>
  <c r="E35" i="2"/>
  <c r="E86" i="2"/>
  <c r="E25" i="2"/>
  <c r="E70" i="2"/>
  <c r="E10" i="2"/>
  <c r="E112" i="2"/>
  <c r="E3" i="2"/>
  <c r="E2" i="2"/>
  <c r="E96" i="2"/>
  <c r="E177" i="2"/>
  <c r="E165" i="2"/>
  <c r="E34" i="2"/>
  <c r="E103" i="2"/>
  <c r="E167" i="2"/>
  <c r="E140" i="2"/>
  <c r="E149" i="2"/>
  <c r="E56" i="2"/>
  <c r="E183" i="2"/>
  <c r="E42" i="2"/>
  <c r="E15" i="2"/>
  <c r="E58" i="2"/>
  <c r="E39" i="2"/>
  <c r="E133" i="2"/>
  <c r="E29" i="2"/>
  <c r="E94" i="2"/>
  <c r="E107" i="2"/>
  <c r="E159" i="2"/>
  <c r="E191" i="2"/>
  <c r="E71" i="2"/>
  <c r="E51" i="2"/>
  <c r="E181" i="2"/>
  <c r="E106" i="2"/>
  <c r="E33" i="2"/>
  <c r="E81" i="2"/>
  <c r="E44" i="2"/>
  <c r="E18" i="2"/>
  <c r="E123" i="2"/>
  <c r="E170" i="2"/>
  <c r="E45" i="2"/>
  <c r="E161" i="2"/>
  <c r="E174" i="2"/>
  <c r="E194" i="2"/>
  <c r="E93" i="2"/>
  <c r="E126" i="2"/>
  <c r="E168" i="2"/>
  <c r="E166" i="2"/>
  <c r="E155" i="2"/>
  <c r="E147" i="2"/>
  <c r="E131" i="2"/>
  <c r="E111" i="2"/>
  <c r="E117" i="2"/>
  <c r="E12" i="2"/>
  <c r="E54" i="2"/>
  <c r="E14" i="2"/>
  <c r="E65" i="2"/>
  <c r="E171" i="2"/>
  <c r="E66" i="2"/>
  <c r="E128" i="2"/>
  <c r="E144" i="2"/>
  <c r="E80" i="2"/>
  <c r="E179" i="2"/>
  <c r="E139" i="2"/>
  <c r="E129" i="2"/>
  <c r="E55" i="2"/>
  <c r="E172" i="2"/>
  <c r="E193" i="2"/>
  <c r="E64" i="2"/>
  <c r="E37" i="2"/>
  <c r="E150" i="2"/>
  <c r="E143" i="2"/>
  <c r="E57" i="2"/>
  <c r="E109" i="2"/>
  <c r="E46" i="2"/>
  <c r="E67" i="2"/>
  <c r="E110" i="2"/>
  <c r="E154" i="2"/>
  <c r="E98" i="2"/>
  <c r="E114" i="2"/>
  <c r="E116" i="2"/>
  <c r="E8" i="2"/>
  <c r="E189" i="2"/>
  <c r="E28" i="2"/>
  <c r="E9" i="2"/>
  <c r="E7" i="2"/>
  <c r="E22" i="2"/>
  <c r="E72" i="2"/>
  <c r="E160" i="2"/>
  <c r="E26" i="2"/>
  <c r="E6" i="2"/>
  <c r="E77" i="2"/>
  <c r="E178" i="2"/>
  <c r="E180" i="2"/>
  <c r="E52" i="2"/>
  <c r="E78" i="2"/>
  <c r="E43" i="2"/>
  <c r="E125" i="2"/>
  <c r="E122" i="2"/>
  <c r="E84" i="2"/>
  <c r="E182" i="2"/>
  <c r="E157" i="2"/>
  <c r="E195" i="2"/>
  <c r="E118" i="2"/>
  <c r="E148" i="2"/>
  <c r="E152" i="2"/>
  <c r="E137" i="2"/>
  <c r="E27" i="2"/>
  <c r="E11" i="2"/>
  <c r="E138" i="2"/>
  <c r="E158" i="2"/>
  <c r="E187" i="2"/>
  <c r="E99" i="2"/>
  <c r="E141" i="2"/>
  <c r="E130" i="2"/>
  <c r="E74" i="2"/>
  <c r="E124" i="2"/>
  <c r="E188" i="2"/>
  <c r="E184" i="2"/>
  <c r="E62" i="2"/>
  <c r="E17" i="2"/>
  <c r="E134" i="2"/>
  <c r="E175" i="2"/>
  <c r="E50" i="2"/>
  <c r="E76" i="2"/>
</calcChain>
</file>

<file path=xl/sharedStrings.xml><?xml version="1.0" encoding="utf-8"?>
<sst xmlns="http://schemas.openxmlformats.org/spreadsheetml/2006/main" count="348" uniqueCount="211">
  <si>
    <t>-</t>
  </si>
  <si>
    <t>various</t>
  </si>
  <si>
    <r>
      <t>Total Gross Costs</t>
    </r>
    <r>
      <rPr>
        <vertAlign val="superscript"/>
        <sz val="10"/>
        <rFont val="Arial"/>
        <family val="2"/>
      </rPr>
      <t>1</t>
    </r>
  </si>
  <si>
    <r>
      <t>Administration Factor</t>
    </r>
    <r>
      <rPr>
        <b/>
        <vertAlign val="superscript"/>
        <sz val="10"/>
        <rFont val="Arial"/>
        <family val="2"/>
      </rPr>
      <t>2</t>
    </r>
  </si>
  <si>
    <r>
      <t>2</t>
    </r>
    <r>
      <rPr>
        <i/>
        <sz val="10"/>
        <rFont val="Arial"/>
        <family val="2"/>
      </rPr>
      <t>Aministration Factor is based on the proportion of contracted and non-contracted services and totals $3,185,474 for all programs.</t>
    </r>
  </si>
  <si>
    <t>Municipal Share of Material Revenue</t>
  </si>
  <si>
    <r>
      <t>1</t>
    </r>
    <r>
      <rPr>
        <i/>
        <sz val="10"/>
        <rFont val="Arial"/>
        <family val="2"/>
      </rPr>
      <t>Total Gross Costs do not include the calculation of administration cost based on the proportion of contracted and non-contracted services.</t>
    </r>
  </si>
  <si>
    <t>Essex-Windsor Solid Waste Authority</t>
  </si>
  <si>
    <t>Quinte Waste Solutions</t>
  </si>
  <si>
    <t>Bluewater Recycling Association</t>
  </si>
  <si>
    <t>Total</t>
  </si>
  <si>
    <t>Hawkesbury Joint Recycling</t>
  </si>
  <si>
    <t>Bruce Area Solid Waste Recycling</t>
  </si>
  <si>
    <t>Net Cost Per Tonne</t>
  </si>
  <si>
    <t>The Nation Municipality</t>
  </si>
  <si>
    <t>Ottawa Valley Waste Recovery Centre</t>
  </si>
  <si>
    <t>Almaguin Recycling Initiative</t>
  </si>
  <si>
    <t>Program Name</t>
  </si>
  <si>
    <t>Gross Costs Per Tonne</t>
  </si>
  <si>
    <t xml:space="preserve">Total Gross Revenue </t>
  </si>
  <si>
    <t>Gross Revenue Per Tonne</t>
  </si>
  <si>
    <t>Total Net Cost</t>
  </si>
  <si>
    <t>Program Code</t>
  </si>
  <si>
    <t>Addington Highlands, Township Of</t>
  </si>
  <si>
    <t>Admaston/Bromley, Township Of</t>
  </si>
  <si>
    <t>Alberton, Township Of</t>
  </si>
  <si>
    <t>Alfred &amp; Plantagenet, Township Of</t>
  </si>
  <si>
    <t>Algonquin Highlands, Township Of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</si>
  <si>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</si>
  <si>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</si>
  <si>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</si>
  <si>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</si>
  <si>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</si>
  <si>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</si>
  <si>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</si>
  <si>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</si>
  <si>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</si>
  <si>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</si>
  <si>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</si>
  <si>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</si>
  <si>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Black River-Mason,  Township Of</t>
  </si>
  <si>
    <t>Blind River, Town Of</t>
  </si>
  <si>
    <t>Bonfield, Township Of</t>
  </si>
  <si>
    <t>Bonnechere Valley, Township Of</t>
  </si>
  <si>
    <t>Brant, County Of</t>
  </si>
  <si>
    <t>Brantford, City Of</t>
  </si>
  <si>
    <t>Brockville, City Of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</si>
  <si>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</si>
  <si>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</si>
  <si>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</si>
  <si>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</si>
  <si>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</si>
  <si>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</si>
  <si>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</si>
  <si>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</si>
  <si>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</si>
  <si>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</si>
  <si>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Huron, Municipality Of</t>
  </si>
  <si>
    <t>Central Manitoulin, Township Of</t>
  </si>
  <si>
    <t>Chapple, Township Of</t>
  </si>
  <si>
    <t>Chatham-Kent, Municipality Of</t>
  </si>
  <si>
    <t>Chatsworth, Township Of</t>
  </si>
  <si>
    <t>Clarence-Rockland, City Of</t>
  </si>
  <si>
    <t>Cochrane Temiskaming Waste Management Board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</si>
  <si>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</si>
  <si>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</si>
  <si>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</si>
  <si>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</si>
  <si>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</si>
  <si>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</si>
  <si>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</si>
  <si>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</si>
  <si>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</si>
  <si>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</si>
  <si>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</si>
  <si>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</si>
  <si>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 xml:space="preserve">Elliot Lake, City Of </t>
  </si>
  <si>
    <t>Emo, Township Of</t>
  </si>
  <si>
    <t>Enniskillen, Township Of</t>
  </si>
  <si>
    <t>Espanola, Town Of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</si>
  <si>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</si>
  <si>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</si>
  <si>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</si>
  <si>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</si>
  <si>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</si>
  <si>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</si>
  <si>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Gore Bay, Town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</si>
  <si>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</si>
  <si>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</si>
  <si>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</si>
  <si>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</si>
  <si>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</si>
  <si>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</si>
  <si>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</si>
  <si>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</si>
  <si>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</si>
  <si>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</si>
  <si>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Highlands East, Municipality Of</t>
  </si>
  <si>
    <t>Hilliard,  Township Of</t>
  </si>
  <si>
    <t>Horton, Township Of</t>
  </si>
  <si>
    <t>Howick, Township Of</t>
  </si>
  <si>
    <t>Hudson, Township Of</t>
  </si>
  <si>
    <t>Huron East, Municipality Of</t>
  </si>
  <si>
    <t>Huron Shores,  Municipality Of</t>
  </si>
  <si>
    <t>Johnson,  Township Of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</si>
  <si>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</si>
  <si>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</si>
  <si>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</si>
  <si>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</si>
  <si>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</si>
  <si>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</si>
  <si>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 Vallee, Township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</si>
  <si>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</si>
  <si>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</si>
  <si>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</si>
  <si>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</si>
  <si>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</si>
  <si>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Machin, Township Of</t>
  </si>
  <si>
    <t>Madawska Valley, Township Of</t>
  </si>
  <si>
    <t>Malahide, Township Of</t>
  </si>
  <si>
    <t>Marathon,  Town Of</t>
  </si>
  <si>
    <t>Mattawa, Town Of</t>
  </si>
  <si>
    <t>Mcdougall, Township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</si>
  <si>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</si>
  <si>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</si>
  <si>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</si>
  <si>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</si>
  <si>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</si>
  <si>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</si>
  <si>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</si>
  <si>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Township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</si>
  <si>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</si>
  <si>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</si>
  <si>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</si>
  <si>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</si>
  <si>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</si>
  <si>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</si>
  <si>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</si>
  <si>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Newmarket, Town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</si>
  <si>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</si>
  <si>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</si>
  <si>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</si>
  <si>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</si>
  <si>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</si>
  <si>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</si>
  <si>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Township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</si>
  <si>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</si>
  <si>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</si>
  <si>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</si>
  <si>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</si>
  <si>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</si>
  <si>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</si>
  <si>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</si>
  <si>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</si>
  <si>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</si>
  <si>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Ottawa, City Of</t>
  </si>
  <si>
    <t>Owen Sound, City Of</t>
  </si>
  <si>
    <t>Oxford,  Restructured County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</si>
  <si>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</si>
  <si>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</si>
  <si>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</si>
  <si>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</si>
  <si>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</si>
  <si>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</si>
  <si>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</si>
  <si>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Prescott, Town Of</t>
  </si>
  <si>
    <t>Prince, Township Of</t>
  </si>
  <si>
    <t>Renfrew, Town Of</t>
  </si>
  <si>
    <t>Rideau Lakes, Township Of</t>
  </si>
  <si>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</si>
  <si>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</si>
  <si>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</si>
  <si>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</si>
  <si>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</si>
  <si>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</si>
  <si>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</si>
  <si>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</si>
  <si>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</si>
  <si>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</si>
  <si>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</si>
  <si>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</si>
  <si>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</si>
  <si>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</si>
  <si>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</si>
  <si>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</si>
  <si>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</si>
  <si>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</si>
  <si>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Stirling-Rawdon, Township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</si>
  <si>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</si>
  <si>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</si>
  <si>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</si>
  <si>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</si>
  <si>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</si>
  <si>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</si>
  <si>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</si>
  <si>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Thunder Bay, City Of</t>
  </si>
  <si>
    <t>Timmins, City Of</t>
  </si>
  <si>
    <t>Toronto, City Of</t>
  </si>
  <si>
    <t>Tri-Neighbours</t>
  </si>
  <si>
    <t>Tudor &amp; Cashel, Township Of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</si>
  <si>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</si>
  <si>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</si>
  <si>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</si>
  <si>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</si>
  <si>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</si>
  <si>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West Perth, Township Of</t>
  </si>
  <si>
    <t>Whitestone, Municipality Of</t>
  </si>
  <si>
    <t>Whitewater Region, Township Of</t>
  </si>
  <si>
    <t>York, Regional Municipality Of</t>
  </si>
  <si>
    <t>Calculated Blue Box Tonnes Marketed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</si>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</sst>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_(* #,##0_);_(* \(#,##0\);_(* &quot;-&quot;??_);_(@_)"/>
    <numFmt numFmtId="168" formatCode="_(&quot;$&quot;* #,##0_);_(&quot;$&quot;* \(#,##0\);_(&quot;$&quot;* &quot;-&quot;??_);_(@_)"/>
    <numFmt numFmtId="169" formatCode="0.0%"/>
  </numFmts>
  <fonts count="11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</font>
    <font>
      <i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i/>
      <vertAlign val="superscript"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3" fontId="1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166" fontId="0" fillId="0" borderId="0" xfId="0" applyNumberFormat="1"/>
    <xf numFmtId="0" fontId="0" fillId="0" borderId="0" xfId="0" applyFill="1" applyBorder="1"/>
    <xf numFmtId="0" fontId="0" fillId="0" borderId="0" xfId="0" applyFill="1"/>
    <xf numFmtId="167" fontId="0" fillId="0" borderId="0" xfId="1" applyNumberFormat="1" applyFont="1" applyFill="1"/>
    <xf numFmtId="167" fontId="0" fillId="0" borderId="0" xfId="1" applyNumberFormat="1" applyFont="1" applyFill="1" applyBorder="1"/>
    <xf numFmtId="0" fontId="0" fillId="0" borderId="0" xfId="0" applyAlignment="1">
      <alignment horizontal="left"/>
    </xf>
    <xf numFmtId="167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/>
    <xf numFmtId="166" fontId="0" fillId="0" borderId="0" xfId="0" applyNumberFormat="1" applyFill="1"/>
    <xf numFmtId="0" fontId="0" fillId="2" borderId="0" xfId="0" applyFill="1"/>
    <xf numFmtId="168" fontId="4" fillId="0" borderId="0" xfId="3" applyNumberFormat="1" applyFont="1" applyFill="1" applyBorder="1"/>
    <xf numFmtId="168" fontId="4" fillId="0" borderId="1" xfId="3" applyNumberFormat="1" applyFont="1" applyFill="1" applyBorder="1"/>
    <xf numFmtId="0" fontId="0" fillId="0" borderId="0" xfId="0" applyFill="1" applyAlignment="1">
      <alignment wrapText="1"/>
    </xf>
    <xf numFmtId="167" fontId="3" fillId="0" borderId="0" xfId="1" applyNumberFormat="1" applyFont="1" applyFill="1" applyBorder="1"/>
    <xf numFmtId="0" fontId="3" fillId="0" borderId="0" xfId="0" applyFont="1" applyFill="1" applyBorder="1"/>
    <xf numFmtId="167" fontId="0" fillId="0" borderId="2" xfId="1" applyNumberFormat="1" applyFont="1" applyFill="1" applyBorder="1"/>
    <xf numFmtId="167" fontId="4" fillId="0" borderId="0" xfId="1" applyNumberFormat="1" applyFont="1" applyFill="1" applyBorder="1"/>
    <xf numFmtId="167" fontId="0" fillId="0" borderId="0" xfId="1" applyNumberFormat="1" applyFont="1" applyFill="1" applyAlignment="1">
      <alignment horizontal="right"/>
    </xf>
    <xf numFmtId="0" fontId="0" fillId="0" borderId="3" xfId="0" applyFill="1" applyBorder="1"/>
    <xf numFmtId="0" fontId="2" fillId="0" borderId="3" xfId="0" applyFont="1" applyFill="1" applyBorder="1"/>
    <xf numFmtId="0" fontId="0" fillId="0" borderId="4" xfId="0" applyFill="1" applyBorder="1"/>
    <xf numFmtId="0" fontId="0" fillId="0" borderId="5" xfId="0" applyFill="1" applyBorder="1"/>
    <xf numFmtId="167" fontId="0" fillId="0" borderId="5" xfId="1" applyNumberFormat="1" applyFont="1" applyFill="1" applyBorder="1"/>
    <xf numFmtId="168" fontId="4" fillId="0" borderId="5" xfId="3" applyNumberFormat="1" applyFont="1" applyFill="1" applyBorder="1"/>
    <xf numFmtId="0" fontId="6" fillId="0" borderId="0" xfId="0" applyFont="1" applyFill="1" applyBorder="1"/>
    <xf numFmtId="0" fontId="3" fillId="0" borderId="6" xfId="0" applyFont="1" applyFill="1" applyBorder="1" applyAlignment="1">
      <alignment horizontal="left"/>
    </xf>
    <xf numFmtId="167" fontId="3" fillId="0" borderId="6" xfId="1" applyNumberFormat="1" applyFont="1" applyFill="1" applyBorder="1" applyAlignment="1">
      <alignment horizontal="center" wrapText="1"/>
    </xf>
    <xf numFmtId="167" fontId="3" fillId="0" borderId="7" xfId="1" applyNumberFormat="1" applyFont="1" applyFill="1" applyBorder="1" applyAlignment="1">
      <alignment horizontal="center" wrapText="1"/>
    </xf>
    <xf numFmtId="167" fontId="3" fillId="0" borderId="8" xfId="1" applyNumberFormat="1" applyFont="1" applyFill="1" applyBorder="1" applyAlignment="1">
      <alignment horizontal="center" wrapText="1"/>
    </xf>
    <xf numFmtId="167" fontId="3" fillId="0" borderId="9" xfId="1" applyNumberFormat="1" applyFont="1" applyFill="1" applyBorder="1" applyAlignment="1">
      <alignment horizontal="center" wrapText="1"/>
    </xf>
    <xf numFmtId="168" fontId="4" fillId="0" borderId="3" xfId="3" applyNumberFormat="1" applyFont="1" applyFill="1" applyBorder="1"/>
    <xf numFmtId="168" fontId="4" fillId="0" borderId="4" xfId="3" applyNumberFormat="1" applyFont="1" applyFill="1" applyBorder="1"/>
    <xf numFmtId="167" fontId="4" fillId="0" borderId="5" xfId="1" applyNumberFormat="1" applyFont="1" applyFill="1" applyBorder="1"/>
    <xf numFmtId="167" fontId="3" fillId="0" borderId="5" xfId="1" applyNumberFormat="1" applyFont="1" applyFill="1" applyBorder="1"/>
    <xf numFmtId="0" fontId="3" fillId="0" borderId="6" xfId="0" applyFont="1" applyFill="1" applyBorder="1" applyAlignment="1">
      <alignment horizontal="left" wrapText="1"/>
    </xf>
    <xf numFmtId="167" fontId="0" fillId="0" borderId="10" xfId="1" applyNumberFormat="1" applyFont="1" applyFill="1" applyBorder="1"/>
    <xf numFmtId="167" fontId="1" fillId="0" borderId="2" xfId="1" applyNumberFormat="1" applyFont="1" applyFill="1" applyBorder="1"/>
    <xf numFmtId="0" fontId="9" fillId="0" borderId="0" xfId="0" applyFont="1" applyFill="1" applyBorder="1"/>
    <xf numFmtId="9" fontId="4" fillId="0" borderId="1" xfId="3" applyNumberFormat="1" applyFont="1" applyFill="1" applyBorder="1"/>
    <xf numFmtId="9" fontId="4" fillId="0" borderId="1" xfId="3" applyNumberFormat="1" applyFont="1" applyFill="1" applyBorder="1" applyAlignment="1">
      <alignment horizontal="center"/>
    </xf>
    <xf numFmtId="168" fontId="3" fillId="0" borderId="3" xfId="3" applyNumberFormat="1" applyFont="1" applyFill="1" applyBorder="1"/>
    <xf numFmtId="167" fontId="3" fillId="0" borderId="3" xfId="1" applyNumberFormat="1" applyFont="1" applyFill="1" applyBorder="1"/>
    <xf numFmtId="168" fontId="3" fillId="0" borderId="4" xfId="3" applyNumberFormat="1" applyFont="1" applyFill="1" applyBorder="1"/>
    <xf numFmtId="49" fontId="3" fillId="0" borderId="8" xfId="0" applyNumberFormat="1" applyFont="1" applyFill="1" applyBorder="1" applyAlignment="1">
      <alignment horizontal="center" wrapText="1"/>
    </xf>
    <xf numFmtId="169" fontId="3" fillId="0" borderId="2" xfId="0" applyNumberFormat="1" applyFont="1" applyFill="1" applyBorder="1" applyAlignment="1">
      <alignment horizontal="center"/>
    </xf>
    <xf numFmtId="169" fontId="3" fillId="0" borderId="10" xfId="0" applyNumberFormat="1" applyFont="1" applyFill="1" applyBorder="1" applyAlignment="1">
      <alignment horizontal="center"/>
    </xf>
  </cellXfs>
  <cellStyles count="4">
    <cellStyle name="Comma" xfId="1" builtinId="3"/>
    <cellStyle name="Comma0" xfId="2"/>
    <cellStyle name="Currency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4658\Questionnaires\67613%20Township%20of%20Champlai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1 Collection"/>
      <sheetName val="Sch 2 Processing"/>
      <sheetName val="Sch 3 Depot&amp;Transfer"/>
      <sheetName val="Sch 4 Administration"/>
      <sheetName val="Sch 5 P&amp;E"/>
      <sheetName val="Sch 6 Indirect Costs"/>
      <sheetName val="Sch 7 Gross Costs"/>
      <sheetName val="Sch 8 Revenues"/>
      <sheetName val="Sch 9 Collection Capital"/>
      <sheetName val="Sch 10 Processing Capital"/>
      <sheetName val="Sch 11 Depot&amp;Transfer Capital"/>
      <sheetName val="Sch 12 2000-2002 Revenues"/>
      <sheetName val="Sch 13 Certification"/>
      <sheetName val="Database Use Only"/>
    </sheetNames>
    <sheetDataSet>
      <sheetData sheetId="0" refreshError="1">
        <row r="4">
          <cell r="E4" t="str">
            <v>THE CORPORATION OF THE TOWNSHIP OF CHAMPLAIN</v>
          </cell>
        </row>
        <row r="5">
          <cell r="H5">
            <v>67613</v>
          </cell>
        </row>
        <row r="6">
          <cell r="E6" t="str">
            <v>HAWKESBURY JOINT RECYCLING</v>
          </cell>
        </row>
        <row r="8">
          <cell r="E8" t="str">
            <v>ROBERT LEFEBVRE</v>
          </cell>
        </row>
        <row r="9">
          <cell r="E9" t="str">
            <v>948 Pleasant Corner Road East, Vankleek Hill, Ont. KOB 1RO</v>
          </cell>
        </row>
        <row r="10">
          <cell r="E10" t="str">
            <v>613-678-3003</v>
          </cell>
        </row>
        <row r="11">
          <cell r="E11" t="str">
            <v>champ@hawk.igs.net</v>
          </cell>
        </row>
        <row r="51">
          <cell r="F51">
            <v>140715.27000000002</v>
          </cell>
        </row>
        <row r="62">
          <cell r="F62">
            <v>44103.868571428575</v>
          </cell>
        </row>
        <row r="65">
          <cell r="F65">
            <v>184819.1385714286</v>
          </cell>
        </row>
        <row r="74">
          <cell r="F74">
            <v>184819.1385714286</v>
          </cell>
        </row>
        <row r="83">
          <cell r="F83">
            <v>184819.1385714286</v>
          </cell>
        </row>
      </sheetData>
      <sheetData sheetId="1" refreshError="1">
        <row r="48">
          <cell r="F48">
            <v>47508.24</v>
          </cell>
        </row>
        <row r="68">
          <cell r="F68">
            <v>0</v>
          </cell>
        </row>
        <row r="80">
          <cell r="F80">
            <v>0</v>
          </cell>
        </row>
        <row r="83">
          <cell r="F83">
            <v>47508.24</v>
          </cell>
        </row>
        <row r="93">
          <cell r="F93">
            <v>47508.24</v>
          </cell>
        </row>
        <row r="102">
          <cell r="F102">
            <v>47508.24</v>
          </cell>
        </row>
      </sheetData>
      <sheetData sheetId="2" refreshError="1">
        <row r="45">
          <cell r="F45">
            <v>0</v>
          </cell>
        </row>
        <row r="65">
          <cell r="F65">
            <v>0</v>
          </cell>
        </row>
        <row r="70">
          <cell r="F70">
            <v>0</v>
          </cell>
        </row>
        <row r="81">
          <cell r="F81">
            <v>0</v>
          </cell>
        </row>
        <row r="84">
          <cell r="F84">
            <v>0</v>
          </cell>
        </row>
        <row r="95">
          <cell r="F95">
            <v>0</v>
          </cell>
        </row>
        <row r="104">
          <cell r="F104">
            <v>0</v>
          </cell>
        </row>
      </sheetData>
      <sheetData sheetId="3" refreshError="1">
        <row r="37">
          <cell r="F37">
            <v>0</v>
          </cell>
        </row>
        <row r="50">
          <cell r="F50">
            <v>0</v>
          </cell>
        </row>
        <row r="52">
          <cell r="F52">
            <v>0</v>
          </cell>
        </row>
        <row r="63">
          <cell r="F63">
            <v>0</v>
          </cell>
        </row>
      </sheetData>
      <sheetData sheetId="4" refreshError="1">
        <row r="41">
          <cell r="F41">
            <v>7534.54</v>
          </cell>
        </row>
        <row r="43">
          <cell r="F43">
            <v>7534.54</v>
          </cell>
        </row>
      </sheetData>
      <sheetData sheetId="5" refreshError="1">
        <row r="31">
          <cell r="F31">
            <v>0</v>
          </cell>
        </row>
        <row r="40">
          <cell r="F40">
            <v>0</v>
          </cell>
        </row>
      </sheetData>
      <sheetData sheetId="6" refreshError="1">
        <row r="41">
          <cell r="F41">
            <v>239861.9185714286</v>
          </cell>
        </row>
      </sheetData>
      <sheetData sheetId="7" refreshError="1">
        <row r="31">
          <cell r="F31">
            <v>0</v>
          </cell>
        </row>
        <row r="41">
          <cell r="F41">
            <v>0</v>
          </cell>
        </row>
        <row r="44">
          <cell r="F44">
            <v>0</v>
          </cell>
        </row>
      </sheetData>
      <sheetData sheetId="8" refreshError="1">
        <row r="40">
          <cell r="D40">
            <v>308727.08</v>
          </cell>
        </row>
        <row r="48">
          <cell r="D48">
            <v>0</v>
          </cell>
        </row>
        <row r="65">
          <cell r="D65">
            <v>0</v>
          </cell>
        </row>
        <row r="76">
          <cell r="D76">
            <v>0</v>
          </cell>
        </row>
        <row r="88">
          <cell r="D88">
            <v>0</v>
          </cell>
        </row>
      </sheetData>
      <sheetData sheetId="9" refreshError="1">
        <row r="36">
          <cell r="D36">
            <v>0</v>
          </cell>
        </row>
        <row r="52">
          <cell r="D52">
            <v>0</v>
          </cell>
        </row>
        <row r="68">
          <cell r="D68">
            <v>0</v>
          </cell>
        </row>
        <row r="79">
          <cell r="D79">
            <v>0</v>
          </cell>
        </row>
        <row r="88">
          <cell r="D88">
            <v>0</v>
          </cell>
        </row>
        <row r="99">
          <cell r="D99">
            <v>0</v>
          </cell>
        </row>
      </sheetData>
      <sheetData sheetId="10" refreshError="1">
        <row r="37">
          <cell r="D37">
            <v>0</v>
          </cell>
        </row>
        <row r="51">
          <cell r="D51">
            <v>0</v>
          </cell>
        </row>
        <row r="67">
          <cell r="D67">
            <v>0</v>
          </cell>
        </row>
        <row r="78">
          <cell r="D78">
            <v>0</v>
          </cell>
        </row>
        <row r="87">
          <cell r="D87">
            <v>0</v>
          </cell>
        </row>
        <row r="98">
          <cell r="D98">
            <v>0</v>
          </cell>
        </row>
      </sheetData>
      <sheetData sheetId="11" refreshError="1">
        <row r="49">
          <cell r="G49">
            <v>0</v>
          </cell>
        </row>
        <row r="77">
          <cell r="G77">
            <v>0</v>
          </cell>
        </row>
        <row r="105">
          <cell r="G105">
            <v>0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irnandym@on.aibn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N863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" width="9.140625" style="3" hidden="1" customWidth="1"/>
    <col min="2" max="2" width="41.28515625" customWidth="1"/>
    <col min="3" max="3" width="11.5703125" style="4" customWidth="1"/>
    <col min="4" max="4" width="13.7109375" style="4" customWidth="1"/>
    <col min="5" max="5" width="12.7109375" style="4" customWidth="1"/>
    <col min="6" max="6" width="13.42578125" style="4" customWidth="1"/>
    <col min="7" max="8" width="11.7109375" style="4" customWidth="1"/>
    <col min="9" max="9" width="15" style="8" customWidth="1"/>
    <col min="10" max="10" width="12.7109375" style="8" customWidth="1"/>
    <col min="11" max="11" width="14.28515625" customWidth="1"/>
  </cols>
  <sheetData>
    <row r="1" spans="1:47" s="13" customFormat="1" ht="64.5" customHeight="1" thickBot="1" x14ac:dyDescent="0.25">
      <c r="A1" s="35" t="s">
        <v>22</v>
      </c>
      <c r="B1" s="26" t="s">
        <v>17</v>
      </c>
      <c r="C1" s="29" t="s">
        <v>209</v>
      </c>
      <c r="D1" s="27" t="s">
        <v>2</v>
      </c>
      <c r="E1" s="28" t="s">
        <v>18</v>
      </c>
      <c r="F1" s="27" t="s">
        <v>19</v>
      </c>
      <c r="G1" s="30" t="s">
        <v>20</v>
      </c>
      <c r="H1" s="28" t="s">
        <v>5</v>
      </c>
      <c r="I1" s="30" t="s">
        <v>21</v>
      </c>
      <c r="J1" s="28" t="s">
        <v>13</v>
      </c>
      <c r="K1" s="44" t="s">
        <v>3</v>
      </c>
    </row>
    <row r="2" spans="1:47" s="3" customFormat="1" x14ac:dyDescent="0.2">
      <c r="A2" s="3">
        <v>521</v>
      </c>
      <c r="B2" s="20" t="s">
        <v>23</v>
      </c>
      <c r="C2" s="16">
        <v>103.07339999999999</v>
      </c>
      <c r="D2" s="31">
        <v>63893</v>
      </c>
      <c r="E2" s="12">
        <f t="shared" ref="E2:E33" si="0">+D2/C2</f>
        <v>619.87864958369482</v>
      </c>
      <c r="F2" s="41">
        <v>110</v>
      </c>
      <c r="G2" s="11">
        <f t="shared" ref="G2:G33" si="1">+F2/C2</f>
        <v>1.0672006550671658</v>
      </c>
      <c r="H2" s="40" t="s">
        <v>0</v>
      </c>
      <c r="I2" s="11">
        <f t="shared" ref="I2:I33" si="2">+D2-F2</f>
        <v>63783</v>
      </c>
      <c r="J2" s="12">
        <f t="shared" ref="J2:J33" si="3">+I2/C2</f>
        <v>618.81144892862756</v>
      </c>
      <c r="K2" s="45">
        <v>2.9999999999999898E-2</v>
      </c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 s="3" customFormat="1" x14ac:dyDescent="0.2">
      <c r="A3" s="3">
        <v>522</v>
      </c>
      <c r="B3" s="19" t="s">
        <v>24</v>
      </c>
      <c r="C3" s="16">
        <v>197.19</v>
      </c>
      <c r="D3" s="31">
        <v>59322.04</v>
      </c>
      <c r="E3" s="12">
        <f t="shared" si="0"/>
        <v>300.83695927785385</v>
      </c>
      <c r="F3" s="41">
        <v>0</v>
      </c>
      <c r="G3" s="11">
        <f t="shared" si="1"/>
        <v>0</v>
      </c>
      <c r="H3" s="40" t="s">
        <v>0</v>
      </c>
      <c r="I3" s="11">
        <f t="shared" si="2"/>
        <v>59322.04</v>
      </c>
      <c r="J3" s="12">
        <f t="shared" si="3"/>
        <v>300.83695927785385</v>
      </c>
      <c r="K3" s="45">
        <v>2.6341474433448298E-2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</row>
    <row r="4" spans="1:47" s="3" customFormat="1" x14ac:dyDescent="0.2">
      <c r="A4" s="3">
        <v>703</v>
      </c>
      <c r="B4" s="19" t="s">
        <v>25</v>
      </c>
      <c r="C4" s="16">
        <v>1.8511000000000002</v>
      </c>
      <c r="D4" s="31">
        <v>1934.83</v>
      </c>
      <c r="E4" s="12">
        <f t="shared" si="0"/>
        <v>1045.2325644211548</v>
      </c>
      <c r="F4" s="41">
        <v>0</v>
      </c>
      <c r="G4" s="11">
        <f t="shared" si="1"/>
        <v>0</v>
      </c>
      <c r="H4" s="40" t="s">
        <v>0</v>
      </c>
      <c r="I4" s="11">
        <f t="shared" si="2"/>
        <v>1934.83</v>
      </c>
      <c r="J4" s="12">
        <f t="shared" si="3"/>
        <v>1045.2325644211548</v>
      </c>
      <c r="K4" s="45">
        <v>1.000087863016396E-2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</row>
    <row r="5" spans="1:47" s="3" customFormat="1" x14ac:dyDescent="0.2">
      <c r="A5" s="3">
        <v>600</v>
      </c>
      <c r="B5" s="19" t="s">
        <v>26</v>
      </c>
      <c r="C5" s="16">
        <v>402.23</v>
      </c>
      <c r="D5" s="31">
        <v>180439.5</v>
      </c>
      <c r="E5" s="12">
        <f t="shared" si="0"/>
        <v>448.59781716928126</v>
      </c>
      <c r="F5" s="41">
        <v>2928.17</v>
      </c>
      <c r="G5" s="11">
        <f t="shared" si="1"/>
        <v>7.279839892598762</v>
      </c>
      <c r="H5" s="40" t="s">
        <v>0</v>
      </c>
      <c r="I5" s="11">
        <f t="shared" si="2"/>
        <v>177511.33</v>
      </c>
      <c r="J5" s="12">
        <f t="shared" si="3"/>
        <v>441.31797727668243</v>
      </c>
      <c r="K5" s="45">
        <v>1.1222653576406548E-2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 s="3" customFormat="1" x14ac:dyDescent="0.2">
      <c r="A6" s="3">
        <v>173</v>
      </c>
      <c r="B6" s="19" t="s">
        <v>27</v>
      </c>
      <c r="C6" s="16">
        <v>347.94</v>
      </c>
      <c r="D6" s="31">
        <v>123711.29</v>
      </c>
      <c r="E6" s="12">
        <f t="shared" si="0"/>
        <v>355.55351497384606</v>
      </c>
      <c r="F6" s="41">
        <v>0</v>
      </c>
      <c r="G6" s="11">
        <f t="shared" si="1"/>
        <v>0</v>
      </c>
      <c r="H6" s="40" t="s">
        <v>0</v>
      </c>
      <c r="I6" s="11">
        <f t="shared" si="2"/>
        <v>123711.29</v>
      </c>
      <c r="J6" s="12">
        <f t="shared" si="3"/>
        <v>355.55351497384606</v>
      </c>
      <c r="K6" s="45">
        <v>3.0000010508337688E-2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</row>
    <row r="7" spans="1:47" s="3" customFormat="1" ht="13.5" customHeight="1" x14ac:dyDescent="0.2">
      <c r="A7" s="3">
        <v>187</v>
      </c>
      <c r="B7" s="19" t="s">
        <v>16</v>
      </c>
      <c r="C7" s="16">
        <v>788.88</v>
      </c>
      <c r="D7" s="31">
        <v>125542.45</v>
      </c>
      <c r="E7" s="12">
        <f t="shared" si="0"/>
        <v>159.14011002940879</v>
      </c>
      <c r="F7" s="41">
        <v>0</v>
      </c>
      <c r="G7" s="11">
        <f t="shared" si="1"/>
        <v>0</v>
      </c>
      <c r="H7" s="40" t="s">
        <v>0</v>
      </c>
      <c r="I7" s="11">
        <f t="shared" si="2"/>
        <v>125542.45</v>
      </c>
      <c r="J7" s="12">
        <f t="shared" si="3"/>
        <v>159.14011002940879</v>
      </c>
      <c r="K7" s="45">
        <v>9.9999641555505586E-3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</row>
    <row r="8" spans="1:47" s="3" customFormat="1" x14ac:dyDescent="0.2">
      <c r="A8" s="3">
        <v>194</v>
      </c>
      <c r="B8" s="19" t="s">
        <v>28</v>
      </c>
      <c r="C8" s="16">
        <v>320.81119999999999</v>
      </c>
      <c r="D8" s="31">
        <v>43851.98</v>
      </c>
      <c r="E8" s="12">
        <f t="shared" si="0"/>
        <v>136.69092600258347</v>
      </c>
      <c r="F8" s="41">
        <v>0</v>
      </c>
      <c r="G8" s="11">
        <f t="shared" si="1"/>
        <v>0</v>
      </c>
      <c r="H8" s="40" t="s">
        <v>0</v>
      </c>
      <c r="I8" s="11">
        <f t="shared" si="2"/>
        <v>43851.98</v>
      </c>
      <c r="J8" s="12">
        <f t="shared" si="3"/>
        <v>136.69092600258347</v>
      </c>
      <c r="K8" s="45">
        <v>3.0000013682392392E-2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</row>
    <row r="9" spans="1:47" s="3" customFormat="1" x14ac:dyDescent="0.2">
      <c r="A9" s="3">
        <v>188</v>
      </c>
      <c r="B9" s="19" t="s">
        <v>29</v>
      </c>
      <c r="C9" s="16">
        <v>251</v>
      </c>
      <c r="D9" s="31">
        <v>75240.19</v>
      </c>
      <c r="E9" s="12">
        <f t="shared" si="0"/>
        <v>299.76171314741038</v>
      </c>
      <c r="F9" s="41">
        <v>34555</v>
      </c>
      <c r="G9" s="11">
        <f t="shared" si="1"/>
        <v>137.66932270916334</v>
      </c>
      <c r="H9" s="39">
        <v>1</v>
      </c>
      <c r="I9" s="11">
        <f t="shared" si="2"/>
        <v>40685.19</v>
      </c>
      <c r="J9" s="12">
        <f t="shared" si="3"/>
        <v>162.09239043824701</v>
      </c>
      <c r="K9" s="45">
        <v>3.0000057150307458E-2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</row>
    <row r="10" spans="1:47" s="3" customFormat="1" x14ac:dyDescent="0.2">
      <c r="A10" s="3">
        <v>524</v>
      </c>
      <c r="B10" s="19" t="s">
        <v>30</v>
      </c>
      <c r="C10" s="16">
        <v>508.3</v>
      </c>
      <c r="D10" s="31">
        <v>112886.06</v>
      </c>
      <c r="E10" s="12">
        <f t="shared" si="0"/>
        <v>222.08550068856974</v>
      </c>
      <c r="F10" s="41">
        <v>498</v>
      </c>
      <c r="G10" s="11">
        <f t="shared" si="1"/>
        <v>0.97973637615581344</v>
      </c>
      <c r="H10" s="40" t="s">
        <v>0</v>
      </c>
      <c r="I10" s="11">
        <f t="shared" si="2"/>
        <v>112388.06</v>
      </c>
      <c r="J10" s="12">
        <f t="shared" si="3"/>
        <v>221.10576431241392</v>
      </c>
      <c r="K10" s="45">
        <v>1.1499382651852632E-2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 s="3" customFormat="1" x14ac:dyDescent="0.2">
      <c r="A11" s="3">
        <v>59</v>
      </c>
      <c r="B11" s="19" t="s">
        <v>31</v>
      </c>
      <c r="C11" s="16">
        <v>141.6</v>
      </c>
      <c r="D11" s="31">
        <v>33955.29</v>
      </c>
      <c r="E11" s="12">
        <f t="shared" si="0"/>
        <v>239.79724576271187</v>
      </c>
      <c r="F11" s="41">
        <v>0</v>
      </c>
      <c r="G11" s="11">
        <f t="shared" si="1"/>
        <v>0</v>
      </c>
      <c r="H11" s="40" t="s">
        <v>0</v>
      </c>
      <c r="I11" s="11">
        <f t="shared" si="2"/>
        <v>33955.29</v>
      </c>
      <c r="J11" s="12">
        <f t="shared" si="3"/>
        <v>239.79724576271187</v>
      </c>
      <c r="K11" s="45">
        <v>1.4226354715274047E-2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</row>
    <row r="12" spans="1:47" s="3" customFormat="1" x14ac:dyDescent="0.2">
      <c r="A12" s="3">
        <v>282</v>
      </c>
      <c r="B12" s="19" t="s">
        <v>32</v>
      </c>
      <c r="C12" s="16">
        <v>120</v>
      </c>
      <c r="D12" s="31">
        <v>50924.24</v>
      </c>
      <c r="E12" s="12">
        <f t="shared" si="0"/>
        <v>424.36866666666663</v>
      </c>
      <c r="F12" s="41">
        <v>0</v>
      </c>
      <c r="G12" s="11">
        <f t="shared" si="1"/>
        <v>0</v>
      </c>
      <c r="H12" s="40" t="s">
        <v>0</v>
      </c>
      <c r="I12" s="11">
        <f t="shared" si="2"/>
        <v>50924.24</v>
      </c>
      <c r="J12" s="12">
        <f t="shared" si="3"/>
        <v>424.36866666666663</v>
      </c>
      <c r="K12" s="45">
        <v>2.415666880841022E-2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</row>
    <row r="13" spans="1:47" s="3" customFormat="1" x14ac:dyDescent="0.2">
      <c r="A13" s="3">
        <v>710</v>
      </c>
      <c r="B13" s="19" t="s">
        <v>33</v>
      </c>
      <c r="C13" s="16">
        <v>62.271349999999998</v>
      </c>
      <c r="D13" s="31">
        <v>60710.32</v>
      </c>
      <c r="E13" s="12">
        <f t="shared" si="0"/>
        <v>974.93181053566366</v>
      </c>
      <c r="F13" s="41">
        <v>0</v>
      </c>
      <c r="G13" s="11">
        <f t="shared" si="1"/>
        <v>0</v>
      </c>
      <c r="H13" s="40" t="s">
        <v>0</v>
      </c>
      <c r="I13" s="11">
        <f t="shared" si="2"/>
        <v>60710.32</v>
      </c>
      <c r="J13" s="12">
        <f t="shared" si="3"/>
        <v>974.93181053566366</v>
      </c>
      <c r="K13" s="45">
        <v>9.9999472906747745E-3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</row>
    <row r="14" spans="1:47" s="3" customFormat="1" x14ac:dyDescent="0.2">
      <c r="A14" s="3">
        <v>279</v>
      </c>
      <c r="B14" s="19" t="s">
        <v>34</v>
      </c>
      <c r="C14" s="16">
        <v>584.70000000000005</v>
      </c>
      <c r="D14" s="31">
        <v>238731.83</v>
      </c>
      <c r="E14" s="12">
        <f t="shared" si="0"/>
        <v>408.29798187104495</v>
      </c>
      <c r="F14" s="41">
        <v>5965.09</v>
      </c>
      <c r="G14" s="11">
        <f t="shared" si="1"/>
        <v>10.201966820591755</v>
      </c>
      <c r="H14" s="40" t="s">
        <v>0</v>
      </c>
      <c r="I14" s="11">
        <f t="shared" si="2"/>
        <v>232766.74</v>
      </c>
      <c r="J14" s="12">
        <f t="shared" si="3"/>
        <v>398.09601505045316</v>
      </c>
      <c r="K14" s="45">
        <v>2.4411826441409195E-2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</row>
    <row r="15" spans="1:47" s="3" customFormat="1" x14ac:dyDescent="0.2">
      <c r="A15" s="3">
        <v>427</v>
      </c>
      <c r="B15" s="19" t="s">
        <v>35</v>
      </c>
      <c r="C15" s="16">
        <v>245.82167999999999</v>
      </c>
      <c r="D15" s="31">
        <v>91976.78</v>
      </c>
      <c r="E15" s="12">
        <f t="shared" si="0"/>
        <v>374.16057037768189</v>
      </c>
      <c r="F15" s="41">
        <v>0</v>
      </c>
      <c r="G15" s="11">
        <f t="shared" si="1"/>
        <v>0</v>
      </c>
      <c r="H15" s="40" t="s">
        <v>0</v>
      </c>
      <c r="I15" s="11">
        <f t="shared" si="2"/>
        <v>91976.78</v>
      </c>
      <c r="J15" s="12">
        <f t="shared" si="3"/>
        <v>374.16057037768189</v>
      </c>
      <c r="K15" s="45">
        <v>1.6425123819294347E-2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</row>
    <row r="16" spans="1:47" s="3" customFormat="1" x14ac:dyDescent="0.2">
      <c r="A16" s="3">
        <v>618</v>
      </c>
      <c r="B16" s="19" t="s">
        <v>36</v>
      </c>
      <c r="C16" s="16">
        <v>8.7105499999999996</v>
      </c>
      <c r="D16" s="31">
        <v>6638.34</v>
      </c>
      <c r="E16" s="12">
        <f t="shared" si="0"/>
        <v>762.10342630488321</v>
      </c>
      <c r="F16" s="41">
        <v>20</v>
      </c>
      <c r="G16" s="11">
        <f t="shared" si="1"/>
        <v>2.2960662644723926</v>
      </c>
      <c r="H16" s="40" t="s">
        <v>0</v>
      </c>
      <c r="I16" s="11">
        <f t="shared" si="2"/>
        <v>6618.34</v>
      </c>
      <c r="J16" s="12">
        <f t="shared" si="3"/>
        <v>759.8073600404108</v>
      </c>
      <c r="K16" s="45">
        <v>9.9994878237631857E-3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 s="3" customFormat="1" x14ac:dyDescent="0.2">
      <c r="A17" s="3">
        <v>14</v>
      </c>
      <c r="B17" s="19" t="s">
        <v>37</v>
      </c>
      <c r="C17" s="16">
        <v>10557.26</v>
      </c>
      <c r="D17" s="31">
        <v>1943024.04</v>
      </c>
      <c r="E17" s="12">
        <f t="shared" si="0"/>
        <v>184.04624305927865</v>
      </c>
      <c r="F17" s="41">
        <v>774331.32</v>
      </c>
      <c r="G17" s="11">
        <f t="shared" si="1"/>
        <v>73.345860573671573</v>
      </c>
      <c r="H17" s="39">
        <v>0.8</v>
      </c>
      <c r="I17" s="11">
        <f t="shared" si="2"/>
        <v>1168692.7200000002</v>
      </c>
      <c r="J17" s="12">
        <f t="shared" si="3"/>
        <v>110.70038248560708</v>
      </c>
      <c r="K17" s="45">
        <v>1.1929121576900337E-2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</row>
    <row r="18" spans="1:47" s="3" customFormat="1" x14ac:dyDescent="0.2">
      <c r="A18" s="3">
        <v>358</v>
      </c>
      <c r="B18" s="19" t="s">
        <v>38</v>
      </c>
      <c r="C18" s="16">
        <v>263.17511999999999</v>
      </c>
      <c r="D18" s="31">
        <v>87379.1</v>
      </c>
      <c r="E18" s="12">
        <f t="shared" si="0"/>
        <v>332.0188473743263</v>
      </c>
      <c r="F18" s="41">
        <v>0</v>
      </c>
      <c r="G18" s="11">
        <f t="shared" si="1"/>
        <v>0</v>
      </c>
      <c r="H18" s="40" t="s">
        <v>0</v>
      </c>
      <c r="I18" s="11">
        <f t="shared" si="2"/>
        <v>87379.1</v>
      </c>
      <c r="J18" s="12">
        <f t="shared" si="3"/>
        <v>332.0188473743263</v>
      </c>
      <c r="K18" s="45">
        <v>9.9999885556156277E-3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</row>
    <row r="19" spans="1:47" s="3" customFormat="1" x14ac:dyDescent="0.2">
      <c r="A19" s="3">
        <v>712</v>
      </c>
      <c r="B19" s="19" t="s">
        <v>39</v>
      </c>
      <c r="C19" s="16">
        <v>449.64</v>
      </c>
      <c r="D19" s="31">
        <v>105136.1</v>
      </c>
      <c r="E19" s="12">
        <f t="shared" si="0"/>
        <v>233.82283604661509</v>
      </c>
      <c r="F19" s="41">
        <v>43783.51</v>
      </c>
      <c r="G19" s="11">
        <f t="shared" si="1"/>
        <v>97.374588559736679</v>
      </c>
      <c r="H19" s="39">
        <v>1</v>
      </c>
      <c r="I19" s="11">
        <f t="shared" si="2"/>
        <v>61352.590000000004</v>
      </c>
      <c r="J19" s="12">
        <f t="shared" si="3"/>
        <v>136.44824748687842</v>
      </c>
      <c r="K19" s="45">
        <v>1.026117575219161E-2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</row>
    <row r="20" spans="1:47" s="3" customFormat="1" x14ac:dyDescent="0.2">
      <c r="A20" s="3">
        <v>715</v>
      </c>
      <c r="B20" s="19" t="s">
        <v>40</v>
      </c>
      <c r="C20" s="16">
        <v>47.96</v>
      </c>
      <c r="D20" s="31">
        <v>3796.14</v>
      </c>
      <c r="E20" s="12">
        <f t="shared" si="0"/>
        <v>79.152210175145953</v>
      </c>
      <c r="F20" s="41">
        <v>0</v>
      </c>
      <c r="G20" s="11">
        <f t="shared" si="1"/>
        <v>0</v>
      </c>
      <c r="H20" s="40" t="s">
        <v>0</v>
      </c>
      <c r="I20" s="11">
        <f t="shared" si="2"/>
        <v>3796.14</v>
      </c>
      <c r="J20" s="12">
        <f t="shared" si="3"/>
        <v>79.152210175145953</v>
      </c>
      <c r="K20" s="45">
        <v>1.2876237441190291E-2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</row>
    <row r="21" spans="1:47" s="3" customFormat="1" x14ac:dyDescent="0.2">
      <c r="A21" s="3">
        <v>620</v>
      </c>
      <c r="B21" s="19" t="s">
        <v>41</v>
      </c>
      <c r="C21" s="16">
        <v>265.38</v>
      </c>
      <c r="D21" s="31">
        <v>35926</v>
      </c>
      <c r="E21" s="12">
        <f t="shared" si="0"/>
        <v>135.37568769311929</v>
      </c>
      <c r="F21" s="41">
        <v>0</v>
      </c>
      <c r="G21" s="11">
        <f t="shared" si="1"/>
        <v>0</v>
      </c>
      <c r="H21" s="40" t="s">
        <v>0</v>
      </c>
      <c r="I21" s="11">
        <f t="shared" si="2"/>
        <v>35926</v>
      </c>
      <c r="J21" s="12">
        <f t="shared" si="3"/>
        <v>135.37568769311929</v>
      </c>
      <c r="K21" s="45">
        <v>0.03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</row>
    <row r="22" spans="1:47" s="3" customFormat="1" x14ac:dyDescent="0.2">
      <c r="A22" s="3">
        <v>186</v>
      </c>
      <c r="B22" s="19" t="s">
        <v>9</v>
      </c>
      <c r="C22" s="16">
        <v>11057.67</v>
      </c>
      <c r="D22" s="31">
        <v>3705877.37</v>
      </c>
      <c r="E22" s="12">
        <f t="shared" si="0"/>
        <v>335.14089044075291</v>
      </c>
      <c r="F22" s="41">
        <v>1365198</v>
      </c>
      <c r="G22" s="11">
        <f t="shared" si="1"/>
        <v>123.46163341825176</v>
      </c>
      <c r="H22" s="39">
        <v>1</v>
      </c>
      <c r="I22" s="11">
        <f t="shared" si="2"/>
        <v>2340679.37</v>
      </c>
      <c r="J22" s="12">
        <f t="shared" si="3"/>
        <v>211.67925702250113</v>
      </c>
      <c r="K22" s="45">
        <v>2.9999999703174157E-2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</row>
    <row r="23" spans="1:47" s="3" customFormat="1" x14ac:dyDescent="0.2">
      <c r="A23" s="3">
        <v>955</v>
      </c>
      <c r="B23" s="19" t="s">
        <v>42</v>
      </c>
      <c r="C23" s="16">
        <v>50.887949999999996</v>
      </c>
      <c r="D23" s="31">
        <v>20592.939999999999</v>
      </c>
      <c r="E23" s="12">
        <f t="shared" si="0"/>
        <v>404.67222593953971</v>
      </c>
      <c r="F23" s="41">
        <v>0</v>
      </c>
      <c r="G23" s="11">
        <f t="shared" si="1"/>
        <v>0</v>
      </c>
      <c r="H23" s="40" t="s">
        <v>0</v>
      </c>
      <c r="I23" s="11">
        <f t="shared" si="2"/>
        <v>20592.939999999999</v>
      </c>
      <c r="J23" s="12">
        <f t="shared" si="3"/>
        <v>404.67222593953971</v>
      </c>
      <c r="K23" s="45">
        <v>1.3223463963863407E-2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</row>
    <row r="24" spans="1:47" s="3" customFormat="1" x14ac:dyDescent="0.2">
      <c r="A24" s="3">
        <v>547</v>
      </c>
      <c r="B24" s="19" t="s">
        <v>43</v>
      </c>
      <c r="C24" s="16">
        <v>126.52355</v>
      </c>
      <c r="D24" s="31">
        <v>75975.03</v>
      </c>
      <c r="E24" s="12">
        <f t="shared" si="0"/>
        <v>600.4813333169991</v>
      </c>
      <c r="F24" s="41">
        <v>0</v>
      </c>
      <c r="G24" s="11">
        <f t="shared" si="1"/>
        <v>0</v>
      </c>
      <c r="H24" s="40" t="s">
        <v>0</v>
      </c>
      <c r="I24" s="11">
        <f t="shared" si="2"/>
        <v>75975.03</v>
      </c>
      <c r="J24" s="12">
        <f t="shared" si="3"/>
        <v>600.4813333169991</v>
      </c>
      <c r="K24" s="45">
        <v>2.4538456911435212E-2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</row>
    <row r="25" spans="1:47" s="3" customFormat="1" x14ac:dyDescent="0.2">
      <c r="A25" s="3">
        <v>531</v>
      </c>
      <c r="B25" s="19" t="s">
        <v>44</v>
      </c>
      <c r="C25" s="16">
        <v>1647</v>
      </c>
      <c r="D25" s="31">
        <v>453296.56</v>
      </c>
      <c r="E25" s="12">
        <f t="shared" si="0"/>
        <v>275.22559805707346</v>
      </c>
      <c r="F25" s="41">
        <v>189854.11</v>
      </c>
      <c r="G25" s="11">
        <f t="shared" si="1"/>
        <v>115.27268366727382</v>
      </c>
      <c r="H25" s="39">
        <v>1</v>
      </c>
      <c r="I25" s="11">
        <f t="shared" si="2"/>
        <v>263442.45</v>
      </c>
      <c r="J25" s="12">
        <f t="shared" si="3"/>
        <v>159.95291438979964</v>
      </c>
      <c r="K25" s="45">
        <v>1.0106231558430524E-2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</row>
    <row r="26" spans="1:47" s="3" customFormat="1" x14ac:dyDescent="0.2">
      <c r="A26" s="3">
        <v>179</v>
      </c>
      <c r="B26" s="19" t="s">
        <v>45</v>
      </c>
      <c r="C26" s="16">
        <v>4645.13</v>
      </c>
      <c r="D26" s="31">
        <v>1128287.5</v>
      </c>
      <c r="E26" s="12">
        <f t="shared" si="0"/>
        <v>242.89686187469457</v>
      </c>
      <c r="F26" s="41">
        <v>505274.42</v>
      </c>
      <c r="G26" s="11">
        <f t="shared" si="1"/>
        <v>108.77508702662789</v>
      </c>
      <c r="H26" s="39">
        <v>1</v>
      </c>
      <c r="I26" s="11">
        <f t="shared" si="2"/>
        <v>623013.08000000007</v>
      </c>
      <c r="J26" s="12">
        <f t="shared" si="3"/>
        <v>134.12177484806671</v>
      </c>
      <c r="K26" s="45">
        <v>1.2504818142539049E-2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</row>
    <row r="27" spans="1:47" s="3" customFormat="1" x14ac:dyDescent="0.2">
      <c r="A27" s="3">
        <v>67</v>
      </c>
      <c r="B27" s="19" t="s">
        <v>46</v>
      </c>
      <c r="C27" s="16">
        <v>1602.63</v>
      </c>
      <c r="D27" s="31">
        <v>179070.03</v>
      </c>
      <c r="E27" s="12">
        <f t="shared" si="0"/>
        <v>111.73510417251642</v>
      </c>
      <c r="F27" s="41">
        <v>0</v>
      </c>
      <c r="G27" s="11">
        <f t="shared" si="1"/>
        <v>0</v>
      </c>
      <c r="H27" s="40" t="s">
        <v>0</v>
      </c>
      <c r="I27" s="11">
        <f t="shared" si="2"/>
        <v>179070.03</v>
      </c>
      <c r="J27" s="12">
        <f t="shared" si="3"/>
        <v>111.73510417251642</v>
      </c>
      <c r="K27" s="45">
        <v>1.1614897255559765E-2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</row>
    <row r="28" spans="1:47" s="3" customFormat="1" x14ac:dyDescent="0.2">
      <c r="A28" s="3">
        <v>190</v>
      </c>
      <c r="B28" s="19" t="s">
        <v>12</v>
      </c>
      <c r="C28" s="16">
        <v>4388</v>
      </c>
      <c r="D28" s="31">
        <v>886104.2</v>
      </c>
      <c r="E28" s="12">
        <f t="shared" si="0"/>
        <v>201.93805834092979</v>
      </c>
      <c r="F28" s="41">
        <v>503675.13</v>
      </c>
      <c r="G28" s="11">
        <f t="shared" si="1"/>
        <v>114.78466955332726</v>
      </c>
      <c r="H28" s="39">
        <v>1</v>
      </c>
      <c r="I28" s="11">
        <f t="shared" si="2"/>
        <v>382429.06999999995</v>
      </c>
      <c r="J28" s="12">
        <f t="shared" si="3"/>
        <v>87.153388787602537</v>
      </c>
      <c r="K28" s="45">
        <v>2.9999993228787311E-2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</row>
    <row r="29" spans="1:47" s="3" customFormat="1" x14ac:dyDescent="0.2">
      <c r="A29" s="3">
        <v>416</v>
      </c>
      <c r="B29" s="19" t="s">
        <v>47</v>
      </c>
      <c r="C29" s="16">
        <v>47.575000000000003</v>
      </c>
      <c r="D29" s="31">
        <v>31700.3</v>
      </c>
      <c r="E29" s="12">
        <f t="shared" si="0"/>
        <v>666.32264844981603</v>
      </c>
      <c r="F29" s="41">
        <v>133</v>
      </c>
      <c r="G29" s="11">
        <f t="shared" si="1"/>
        <v>2.7955859169732</v>
      </c>
      <c r="H29" s="40" t="s">
        <v>0</v>
      </c>
      <c r="I29" s="11">
        <f t="shared" si="2"/>
        <v>31567.3</v>
      </c>
      <c r="J29" s="12">
        <f t="shared" si="3"/>
        <v>663.52706253284282</v>
      </c>
      <c r="K29" s="45">
        <v>3.0000031545442854E-2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</row>
    <row r="30" spans="1:47" s="3" customFormat="1" x14ac:dyDescent="0.2">
      <c r="A30" s="3">
        <v>970</v>
      </c>
      <c r="B30" s="19" t="s">
        <v>48</v>
      </c>
      <c r="C30" s="16">
        <v>248.22719999999998</v>
      </c>
      <c r="D30" s="31">
        <v>20874.98</v>
      </c>
      <c r="E30" s="12">
        <f t="shared" si="0"/>
        <v>84.0962634231865</v>
      </c>
      <c r="F30" s="41">
        <v>12641</v>
      </c>
      <c r="G30" s="11">
        <f t="shared" si="1"/>
        <v>50.92512021245053</v>
      </c>
      <c r="H30" s="40" t="s">
        <v>0</v>
      </c>
      <c r="I30" s="11">
        <f t="shared" si="2"/>
        <v>8233.98</v>
      </c>
      <c r="J30" s="12">
        <f t="shared" si="3"/>
        <v>33.17114321073597</v>
      </c>
      <c r="K30" s="45">
        <v>1.6966722842369206E-2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</row>
    <row r="31" spans="1:47" s="3" customFormat="1" x14ac:dyDescent="0.2">
      <c r="A31" s="3">
        <v>611</v>
      </c>
      <c r="B31" s="19" t="s">
        <v>49</v>
      </c>
      <c r="C31" s="16">
        <v>2.5950000000000002</v>
      </c>
      <c r="D31" s="31">
        <v>2134</v>
      </c>
      <c r="E31" s="12">
        <f t="shared" si="0"/>
        <v>822.35067437379575</v>
      </c>
      <c r="F31" s="41">
        <v>0</v>
      </c>
      <c r="G31" s="11">
        <f t="shared" si="1"/>
        <v>0</v>
      </c>
      <c r="H31" s="40" t="s">
        <v>0</v>
      </c>
      <c r="I31" s="11">
        <f t="shared" si="2"/>
        <v>2134</v>
      </c>
      <c r="J31" s="12">
        <f t="shared" si="3"/>
        <v>822.35067437379575</v>
      </c>
      <c r="K31" s="45">
        <v>0.03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</row>
    <row r="32" spans="1:47" s="3" customFormat="1" x14ac:dyDescent="0.2">
      <c r="A32" s="3">
        <v>731</v>
      </c>
      <c r="B32" s="19" t="s">
        <v>50</v>
      </c>
      <c r="C32" s="16">
        <v>621.29999999999995</v>
      </c>
      <c r="D32" s="31">
        <v>197865.88</v>
      </c>
      <c r="E32" s="12">
        <f t="shared" si="0"/>
        <v>318.47075486882346</v>
      </c>
      <c r="F32" s="42">
        <v>65477.63</v>
      </c>
      <c r="G32" s="11">
        <f t="shared" si="1"/>
        <v>105.38810558506358</v>
      </c>
      <c r="H32" s="39">
        <v>1</v>
      </c>
      <c r="I32" s="11">
        <f t="shared" si="2"/>
        <v>132388.25</v>
      </c>
      <c r="J32" s="12">
        <f t="shared" si="3"/>
        <v>213.08264928375988</v>
      </c>
      <c r="K32" s="45">
        <v>1.0135552425713727E-2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</row>
    <row r="33" spans="1:47" s="3" customFormat="1" x14ac:dyDescent="0.2">
      <c r="A33" s="3">
        <v>372</v>
      </c>
      <c r="B33" s="19" t="s">
        <v>51</v>
      </c>
      <c r="C33" s="16">
        <v>84.25</v>
      </c>
      <c r="D33" s="31">
        <v>57529.56</v>
      </c>
      <c r="E33" s="12">
        <f t="shared" si="0"/>
        <v>682.84344213649854</v>
      </c>
      <c r="F33" s="41">
        <v>422.5</v>
      </c>
      <c r="G33" s="11">
        <f t="shared" si="1"/>
        <v>5.0148367952522257</v>
      </c>
      <c r="H33" s="40" t="s">
        <v>0</v>
      </c>
      <c r="I33" s="11">
        <f t="shared" si="2"/>
        <v>57107.06</v>
      </c>
      <c r="J33" s="12">
        <f t="shared" si="3"/>
        <v>677.82860534124632</v>
      </c>
      <c r="K33" s="45">
        <v>3.0000055623578548E-2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</row>
    <row r="34" spans="1:47" s="3" customFormat="1" x14ac:dyDescent="0.2">
      <c r="A34" s="3">
        <v>508</v>
      </c>
      <c r="B34" s="19" t="s">
        <v>52</v>
      </c>
      <c r="C34" s="16">
        <v>26.16</v>
      </c>
      <c r="D34" s="31">
        <v>15937.47</v>
      </c>
      <c r="E34" s="12">
        <f t="shared" ref="E34:E65" si="4">+D34/C34</f>
        <v>609.23050458715591</v>
      </c>
      <c r="F34" s="41">
        <v>0</v>
      </c>
      <c r="G34" s="11">
        <f t="shared" ref="G34:G65" si="5">+F34/C34</f>
        <v>0</v>
      </c>
      <c r="H34" s="40" t="s">
        <v>0</v>
      </c>
      <c r="I34" s="11">
        <f t="shared" ref="I34:I65" si="6">+D34-F34</f>
        <v>15937.47</v>
      </c>
      <c r="J34" s="12">
        <f t="shared" ref="J34:J65" si="7">+I34/C34</f>
        <v>609.23050458715591</v>
      </c>
      <c r="K34" s="45">
        <v>1.9858233458635518E-2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</row>
    <row r="35" spans="1:47" s="3" customFormat="1" x14ac:dyDescent="0.2">
      <c r="A35" s="3">
        <v>537</v>
      </c>
      <c r="B35" s="19" t="s">
        <v>53</v>
      </c>
      <c r="C35" s="16">
        <v>37.195</v>
      </c>
      <c r="D35" s="31">
        <v>4001.14</v>
      </c>
      <c r="E35" s="12">
        <f t="shared" si="4"/>
        <v>107.57198548191961</v>
      </c>
      <c r="F35" s="41">
        <v>0</v>
      </c>
      <c r="G35" s="11">
        <f t="shared" si="5"/>
        <v>0</v>
      </c>
      <c r="H35" s="40" t="s">
        <v>0</v>
      </c>
      <c r="I35" s="11">
        <f t="shared" si="6"/>
        <v>4001.14</v>
      </c>
      <c r="J35" s="12">
        <f t="shared" si="7"/>
        <v>107.57198548191961</v>
      </c>
      <c r="K35" s="45">
        <v>1.1204306772569684E-2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</row>
    <row r="36" spans="1:47" s="3" customFormat="1" x14ac:dyDescent="0.2">
      <c r="A36" s="3">
        <v>732</v>
      </c>
      <c r="B36" s="19" t="s">
        <v>54</v>
      </c>
      <c r="C36" s="16">
        <v>180.785</v>
      </c>
      <c r="D36" s="31">
        <v>43023.1</v>
      </c>
      <c r="E36" s="12">
        <f t="shared" si="4"/>
        <v>237.97936775728076</v>
      </c>
      <c r="F36" s="41">
        <v>0</v>
      </c>
      <c r="G36" s="11">
        <f t="shared" si="5"/>
        <v>0</v>
      </c>
      <c r="H36" s="40" t="s">
        <v>0</v>
      </c>
      <c r="I36" s="11">
        <f t="shared" si="6"/>
        <v>43023.1</v>
      </c>
      <c r="J36" s="12">
        <f t="shared" si="7"/>
        <v>237.97936775728076</v>
      </c>
      <c r="K36" s="45">
        <v>9.9999767566724823E-3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</row>
    <row r="37" spans="1:47" s="3" customFormat="1" x14ac:dyDescent="0.2">
      <c r="A37" s="3">
        <v>229</v>
      </c>
      <c r="B37" s="19" t="s">
        <v>55</v>
      </c>
      <c r="C37" s="16">
        <v>648.79999999999995</v>
      </c>
      <c r="D37" s="31">
        <v>232967.04000000001</v>
      </c>
      <c r="E37" s="12">
        <f t="shared" si="4"/>
        <v>359.07373612823676</v>
      </c>
      <c r="F37" s="41">
        <v>0</v>
      </c>
      <c r="G37" s="11">
        <f t="shared" si="5"/>
        <v>0</v>
      </c>
      <c r="H37" s="40" t="s">
        <v>0</v>
      </c>
      <c r="I37" s="11">
        <f t="shared" si="6"/>
        <v>232967.04000000001</v>
      </c>
      <c r="J37" s="12">
        <f t="shared" si="7"/>
        <v>359.07373612823676</v>
      </c>
      <c r="K37" s="45">
        <v>9.9999982830188492E-3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</row>
    <row r="38" spans="1:47" s="3" customFormat="1" x14ac:dyDescent="0.2">
      <c r="A38" s="3">
        <v>629</v>
      </c>
      <c r="B38" s="19" t="s">
        <v>56</v>
      </c>
      <c r="C38" s="16">
        <v>215.4</v>
      </c>
      <c r="D38" s="31">
        <v>69691.42</v>
      </c>
      <c r="E38" s="12">
        <f t="shared" si="4"/>
        <v>323.5441968430826</v>
      </c>
      <c r="F38" s="41">
        <v>0</v>
      </c>
      <c r="G38" s="11">
        <f t="shared" si="5"/>
        <v>0</v>
      </c>
      <c r="H38" s="40" t="s">
        <v>0</v>
      </c>
      <c r="I38" s="11">
        <f t="shared" si="6"/>
        <v>69691.42</v>
      </c>
      <c r="J38" s="12">
        <f t="shared" si="7"/>
        <v>323.5441968430826</v>
      </c>
      <c r="K38" s="45">
        <v>2.9999962692681615E-2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</row>
    <row r="39" spans="1:47" s="3" customFormat="1" x14ac:dyDescent="0.2">
      <c r="A39" s="3">
        <v>421</v>
      </c>
      <c r="B39" s="19" t="s">
        <v>57</v>
      </c>
      <c r="C39" s="16">
        <v>50.515999999999998</v>
      </c>
      <c r="D39" s="31">
        <v>6197.17</v>
      </c>
      <c r="E39" s="12">
        <f t="shared" si="4"/>
        <v>122.67736954628238</v>
      </c>
      <c r="F39" s="41">
        <v>0</v>
      </c>
      <c r="G39" s="11">
        <f t="shared" si="5"/>
        <v>0</v>
      </c>
      <c r="H39" s="40" t="s">
        <v>0</v>
      </c>
      <c r="I39" s="11">
        <f t="shared" si="6"/>
        <v>6197.17</v>
      </c>
      <c r="J39" s="12">
        <f t="shared" si="7"/>
        <v>122.67736954628238</v>
      </c>
      <c r="K39" s="45">
        <v>3.000079068348941E-2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</row>
    <row r="40" spans="1:47" s="3" customFormat="1" x14ac:dyDescent="0.2">
      <c r="A40" s="3">
        <v>622</v>
      </c>
      <c r="B40" s="19" t="s">
        <v>58</v>
      </c>
      <c r="C40" s="16">
        <v>316.37</v>
      </c>
      <c r="D40" s="31">
        <v>86142.73</v>
      </c>
      <c r="E40" s="12">
        <f t="shared" si="4"/>
        <v>272.28476151341783</v>
      </c>
      <c r="F40" s="41">
        <v>0</v>
      </c>
      <c r="G40" s="11">
        <f t="shared" si="5"/>
        <v>0</v>
      </c>
      <c r="H40" s="40" t="s">
        <v>0</v>
      </c>
      <c r="I40" s="11">
        <f t="shared" si="6"/>
        <v>86142.73</v>
      </c>
      <c r="J40" s="12">
        <f t="shared" si="7"/>
        <v>272.28476151341783</v>
      </c>
      <c r="K40" s="45">
        <v>1.0576052094007271E-2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</row>
    <row r="41" spans="1:47" s="3" customFormat="1" x14ac:dyDescent="0.2">
      <c r="A41" s="3">
        <v>739</v>
      </c>
      <c r="B41" s="19" t="s">
        <v>59</v>
      </c>
      <c r="C41" s="16">
        <v>12.59</v>
      </c>
      <c r="D41" s="31">
        <v>8940</v>
      </c>
      <c r="E41" s="12">
        <f t="shared" si="4"/>
        <v>710.08737092930903</v>
      </c>
      <c r="F41" s="41">
        <v>0</v>
      </c>
      <c r="G41" s="11">
        <f t="shared" si="5"/>
        <v>0</v>
      </c>
      <c r="H41" s="40" t="s">
        <v>0</v>
      </c>
      <c r="I41" s="11">
        <f t="shared" si="6"/>
        <v>8940</v>
      </c>
      <c r="J41" s="12">
        <f t="shared" si="7"/>
        <v>710.08737092930903</v>
      </c>
      <c r="K41" s="45">
        <v>9.9999999999999586E-3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</row>
    <row r="42" spans="1:47" s="3" customFormat="1" x14ac:dyDescent="0.2">
      <c r="A42" s="3">
        <v>429</v>
      </c>
      <c r="B42" s="19" t="s">
        <v>60</v>
      </c>
      <c r="C42" s="16">
        <v>3747</v>
      </c>
      <c r="D42" s="31">
        <v>1191189.77</v>
      </c>
      <c r="E42" s="12">
        <f t="shared" si="4"/>
        <v>317.90492927675473</v>
      </c>
      <c r="F42" s="41">
        <v>2994.42</v>
      </c>
      <c r="G42" s="11">
        <f t="shared" si="5"/>
        <v>0.7991513210568455</v>
      </c>
      <c r="H42" s="40" t="s">
        <v>0</v>
      </c>
      <c r="I42" s="11">
        <f t="shared" si="6"/>
        <v>1188195.3500000001</v>
      </c>
      <c r="J42" s="12">
        <f t="shared" si="7"/>
        <v>317.10577795569793</v>
      </c>
      <c r="K42" s="45">
        <v>1.8228480924580199E-2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</row>
    <row r="43" spans="1:47" s="3" customFormat="1" x14ac:dyDescent="0.2">
      <c r="A43" s="3">
        <v>152</v>
      </c>
      <c r="B43" s="19" t="s">
        <v>61</v>
      </c>
      <c r="C43" s="16">
        <v>309.19</v>
      </c>
      <c r="D43" s="31">
        <v>39170</v>
      </c>
      <c r="E43" s="12">
        <f t="shared" si="4"/>
        <v>126.68585659303341</v>
      </c>
      <c r="F43" s="41">
        <v>3929</v>
      </c>
      <c r="G43" s="11">
        <f t="shared" si="5"/>
        <v>12.707396746337205</v>
      </c>
      <c r="H43" s="40" t="s">
        <v>0</v>
      </c>
      <c r="I43" s="11">
        <f t="shared" si="6"/>
        <v>35241</v>
      </c>
      <c r="J43" s="12">
        <f t="shared" si="7"/>
        <v>113.97845984669621</v>
      </c>
      <c r="K43" s="45">
        <v>9.9999999999999256E-3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</row>
    <row r="44" spans="1:47" s="3" customFormat="1" x14ac:dyDescent="0.2">
      <c r="A44" s="3">
        <v>361</v>
      </c>
      <c r="B44" s="19" t="s">
        <v>62</v>
      </c>
      <c r="C44" s="16">
        <v>1356.8</v>
      </c>
      <c r="D44" s="31">
        <v>292787.40000000002</v>
      </c>
      <c r="E44" s="12">
        <f t="shared" si="4"/>
        <v>215.79260023584908</v>
      </c>
      <c r="F44" s="41">
        <v>4970</v>
      </c>
      <c r="G44" s="11">
        <f t="shared" si="5"/>
        <v>3.6630306603773586</v>
      </c>
      <c r="H44" s="40" t="s">
        <v>0</v>
      </c>
      <c r="I44" s="11">
        <f t="shared" si="6"/>
        <v>287817.40000000002</v>
      </c>
      <c r="J44" s="12">
        <f t="shared" si="7"/>
        <v>212.12956957547172</v>
      </c>
      <c r="K44" s="45">
        <v>1.0625730478838767E-2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</row>
    <row r="45" spans="1:47" s="3" customFormat="1" x14ac:dyDescent="0.2">
      <c r="A45" s="3">
        <v>338</v>
      </c>
      <c r="B45" s="19" t="s">
        <v>63</v>
      </c>
      <c r="C45" s="16">
        <v>1430</v>
      </c>
      <c r="D45" s="31">
        <v>476311.8</v>
      </c>
      <c r="E45" s="12">
        <f t="shared" si="4"/>
        <v>333.08517482517482</v>
      </c>
      <c r="F45" s="41">
        <v>71000</v>
      </c>
      <c r="G45" s="11">
        <f t="shared" si="5"/>
        <v>49.650349650349654</v>
      </c>
      <c r="H45" s="39">
        <v>1</v>
      </c>
      <c r="I45" s="11">
        <f t="shared" si="6"/>
        <v>405311.8</v>
      </c>
      <c r="J45" s="12">
        <f t="shared" si="7"/>
        <v>283.43482517482516</v>
      </c>
      <c r="K45" s="45">
        <v>2.9999991602139682E-2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</row>
    <row r="46" spans="1:47" s="3" customFormat="1" x14ac:dyDescent="0.2">
      <c r="A46" s="3">
        <v>214</v>
      </c>
      <c r="B46" s="19" t="s">
        <v>64</v>
      </c>
      <c r="C46" s="16">
        <v>2201.35</v>
      </c>
      <c r="D46" s="31">
        <v>814990.61</v>
      </c>
      <c r="E46" s="12">
        <f t="shared" si="4"/>
        <v>370.22309491902695</v>
      </c>
      <c r="F46" s="41">
        <v>243982.64</v>
      </c>
      <c r="G46" s="11">
        <f t="shared" si="5"/>
        <v>110.83318872510051</v>
      </c>
      <c r="H46" s="39">
        <v>1</v>
      </c>
      <c r="I46" s="11">
        <f t="shared" si="6"/>
        <v>571007.97</v>
      </c>
      <c r="J46" s="12">
        <f t="shared" si="7"/>
        <v>259.38990619392644</v>
      </c>
      <c r="K46" s="45">
        <v>1.3344215094698962E-2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</row>
    <row r="47" spans="1:47" s="3" customFormat="1" x14ac:dyDescent="0.2">
      <c r="A47" s="3">
        <v>958</v>
      </c>
      <c r="B47" s="19" t="s">
        <v>65</v>
      </c>
      <c r="C47" s="16">
        <v>222.12216000000001</v>
      </c>
      <c r="D47" s="31">
        <v>51461.599999999999</v>
      </c>
      <c r="E47" s="12">
        <f t="shared" si="4"/>
        <v>231.68152155552602</v>
      </c>
      <c r="F47" s="41">
        <v>307</v>
      </c>
      <c r="G47" s="11">
        <f t="shared" si="5"/>
        <v>1.3821223420481774</v>
      </c>
      <c r="H47" s="40" t="s">
        <v>0</v>
      </c>
      <c r="I47" s="11">
        <f t="shared" si="6"/>
        <v>51154.6</v>
      </c>
      <c r="J47" s="12">
        <f t="shared" si="7"/>
        <v>230.29939921347784</v>
      </c>
      <c r="K47" s="45">
        <v>1.009548867505089E-2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</row>
    <row r="48" spans="1:47" s="3" customFormat="1" x14ac:dyDescent="0.2">
      <c r="A48" s="3">
        <v>757</v>
      </c>
      <c r="B48" s="19" t="s">
        <v>66</v>
      </c>
      <c r="C48" s="16">
        <v>564.32000000000005</v>
      </c>
      <c r="D48" s="31">
        <v>134598.57999999999</v>
      </c>
      <c r="E48" s="12">
        <f t="shared" si="4"/>
        <v>238.5146370853416</v>
      </c>
      <c r="F48" s="41">
        <v>56231</v>
      </c>
      <c r="G48" s="11">
        <f t="shared" si="5"/>
        <v>99.643819109724973</v>
      </c>
      <c r="H48" s="39">
        <v>1</v>
      </c>
      <c r="I48" s="11">
        <f t="shared" si="6"/>
        <v>78367.579999999987</v>
      </c>
      <c r="J48" s="12">
        <f t="shared" si="7"/>
        <v>138.87081797561663</v>
      </c>
      <c r="K48" s="45">
        <v>1.0289261595479039E-2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</row>
    <row r="49" spans="1:47" s="3" customFormat="1" x14ac:dyDescent="0.2">
      <c r="A49" s="3">
        <v>758</v>
      </c>
      <c r="B49" s="19" t="s">
        <v>67</v>
      </c>
      <c r="C49" s="16">
        <v>174.26</v>
      </c>
      <c r="D49" s="31">
        <v>149676</v>
      </c>
      <c r="E49" s="12">
        <f t="shared" si="4"/>
        <v>858.92344772179501</v>
      </c>
      <c r="F49" s="41">
        <v>58267.75</v>
      </c>
      <c r="G49" s="11">
        <f t="shared" si="5"/>
        <v>334.37248938367958</v>
      </c>
      <c r="H49" s="39">
        <v>1</v>
      </c>
      <c r="I49" s="11">
        <f t="shared" si="6"/>
        <v>91408.25</v>
      </c>
      <c r="J49" s="12">
        <f t="shared" si="7"/>
        <v>524.55095833811549</v>
      </c>
      <c r="K49" s="45">
        <v>2.9999999999999791E-2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</row>
    <row r="50" spans="1:47" s="3" customFormat="1" x14ac:dyDescent="0.2">
      <c r="A50" s="3">
        <v>6</v>
      </c>
      <c r="B50" s="19" t="s">
        <v>68</v>
      </c>
      <c r="C50" s="16">
        <v>38490.951999999997</v>
      </c>
      <c r="D50" s="31">
        <v>7293481.4199999999</v>
      </c>
      <c r="E50" s="12">
        <f t="shared" si="4"/>
        <v>189.48560742275225</v>
      </c>
      <c r="F50" s="41">
        <v>3825315</v>
      </c>
      <c r="G50" s="11">
        <f t="shared" si="5"/>
        <v>99.382187273518213</v>
      </c>
      <c r="H50" s="39">
        <v>1</v>
      </c>
      <c r="I50" s="11">
        <f t="shared" si="6"/>
        <v>3468166.42</v>
      </c>
      <c r="J50" s="12">
        <f t="shared" si="7"/>
        <v>90.10342014923404</v>
      </c>
      <c r="K50" s="45">
        <v>1.4589689597097772E-2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</row>
    <row r="51" spans="1:47" s="3" customFormat="1" x14ac:dyDescent="0.2">
      <c r="A51" s="3">
        <v>382</v>
      </c>
      <c r="B51" s="19" t="s">
        <v>69</v>
      </c>
      <c r="C51" s="16">
        <v>131.83000000000001</v>
      </c>
      <c r="D51" s="31">
        <v>51360.800000000003</v>
      </c>
      <c r="E51" s="12">
        <f t="shared" si="4"/>
        <v>389.59872563149509</v>
      </c>
      <c r="F51" s="41">
        <v>0</v>
      </c>
      <c r="G51" s="11">
        <f t="shared" si="5"/>
        <v>0</v>
      </c>
      <c r="H51" s="40" t="s">
        <v>0</v>
      </c>
      <c r="I51" s="11">
        <f t="shared" si="6"/>
        <v>51360.800000000003</v>
      </c>
      <c r="J51" s="12">
        <f t="shared" si="7"/>
        <v>389.59872563149509</v>
      </c>
      <c r="K51" s="45">
        <v>1.0052024111773937E-2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spans="1:47" s="3" customFormat="1" x14ac:dyDescent="0.2">
      <c r="A52" s="3">
        <v>159</v>
      </c>
      <c r="B52" s="19" t="s">
        <v>70</v>
      </c>
      <c r="C52" s="16">
        <v>590.52</v>
      </c>
      <c r="D52" s="31">
        <v>125823.25</v>
      </c>
      <c r="E52" s="12">
        <f t="shared" si="4"/>
        <v>213.07195353247985</v>
      </c>
      <c r="F52" s="41">
        <v>15417.02</v>
      </c>
      <c r="G52" s="11">
        <f t="shared" si="5"/>
        <v>26.107532344374452</v>
      </c>
      <c r="H52" s="40" t="s">
        <v>0</v>
      </c>
      <c r="I52" s="11">
        <f t="shared" si="6"/>
        <v>110406.23</v>
      </c>
      <c r="J52" s="12">
        <f t="shared" si="7"/>
        <v>186.9644211881054</v>
      </c>
      <c r="K52" s="45">
        <v>1.3144867900010475E-2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</row>
    <row r="53" spans="1:47" s="3" customFormat="1" x14ac:dyDescent="0.2">
      <c r="A53" s="3">
        <v>959</v>
      </c>
      <c r="B53" s="19" t="s">
        <v>71</v>
      </c>
      <c r="C53" s="16">
        <v>53</v>
      </c>
      <c r="D53" s="31">
        <v>28938.18</v>
      </c>
      <c r="E53" s="12">
        <f t="shared" si="4"/>
        <v>546.00339622641513</v>
      </c>
      <c r="F53" s="41">
        <v>8352.43</v>
      </c>
      <c r="G53" s="11">
        <f t="shared" si="5"/>
        <v>157.59301886792454</v>
      </c>
      <c r="H53" s="39">
        <v>1</v>
      </c>
      <c r="I53" s="11">
        <f t="shared" si="6"/>
        <v>20585.75</v>
      </c>
      <c r="J53" s="12">
        <f t="shared" si="7"/>
        <v>388.41037735849056</v>
      </c>
      <c r="K53" s="45">
        <v>1.3669484397429269E-2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7" s="3" customFormat="1" x14ac:dyDescent="0.2">
      <c r="A54" s="3">
        <v>280</v>
      </c>
      <c r="B54" s="19" t="s">
        <v>72</v>
      </c>
      <c r="C54" s="16">
        <v>141.63999999999999</v>
      </c>
      <c r="D54" s="31">
        <v>33115.089999999997</v>
      </c>
      <c r="E54" s="12">
        <f t="shared" si="4"/>
        <v>233.79758542784523</v>
      </c>
      <c r="F54" s="41">
        <v>0</v>
      </c>
      <c r="G54" s="11">
        <f t="shared" si="5"/>
        <v>0</v>
      </c>
      <c r="H54" s="40" t="s">
        <v>0</v>
      </c>
      <c r="I54" s="11">
        <f t="shared" si="6"/>
        <v>33115.089999999997</v>
      </c>
      <c r="J54" s="12">
        <f t="shared" si="7"/>
        <v>233.79758542784523</v>
      </c>
      <c r="K54" s="45">
        <v>9.9999728220579037E-3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</row>
    <row r="55" spans="1:47" s="3" customFormat="1" x14ac:dyDescent="0.2">
      <c r="A55" s="3">
        <v>235</v>
      </c>
      <c r="B55" s="19" t="s">
        <v>73</v>
      </c>
      <c r="C55" s="16">
        <v>316.49903999999998</v>
      </c>
      <c r="D55" s="31">
        <v>35007.410000000003</v>
      </c>
      <c r="E55" s="12">
        <f t="shared" si="4"/>
        <v>110.60826598399795</v>
      </c>
      <c r="F55" s="41">
        <v>382.76</v>
      </c>
      <c r="G55" s="11">
        <f t="shared" si="5"/>
        <v>1.2093559588679954</v>
      </c>
      <c r="H55" s="40" t="s">
        <v>0</v>
      </c>
      <c r="I55" s="11">
        <f t="shared" si="6"/>
        <v>34624.65</v>
      </c>
      <c r="J55" s="12">
        <f t="shared" si="7"/>
        <v>109.39891002512995</v>
      </c>
      <c r="K55" s="45">
        <v>2.9999934299624029E-2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 s="3" customFormat="1" x14ac:dyDescent="0.2">
      <c r="A56" s="3">
        <v>434</v>
      </c>
      <c r="B56" s="19" t="s">
        <v>74</v>
      </c>
      <c r="C56" s="16">
        <v>430</v>
      </c>
      <c r="D56" s="31">
        <v>46141.51</v>
      </c>
      <c r="E56" s="12">
        <f t="shared" si="4"/>
        <v>107.30583720930233</v>
      </c>
      <c r="F56" s="41">
        <v>65</v>
      </c>
      <c r="G56" s="11">
        <f t="shared" si="5"/>
        <v>0.15116279069767441</v>
      </c>
      <c r="H56" s="40" t="s">
        <v>0</v>
      </c>
      <c r="I56" s="11">
        <f t="shared" si="6"/>
        <v>46076.51</v>
      </c>
      <c r="J56" s="12">
        <f t="shared" si="7"/>
        <v>107.15467441860466</v>
      </c>
      <c r="K56" s="45">
        <v>1.0054720792622414E-2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</row>
    <row r="57" spans="1:47" s="3" customFormat="1" x14ac:dyDescent="0.2">
      <c r="A57" s="3">
        <v>218</v>
      </c>
      <c r="B57" s="19" t="s">
        <v>75</v>
      </c>
      <c r="C57" s="16">
        <v>315.99</v>
      </c>
      <c r="D57" s="31">
        <v>44643.57</v>
      </c>
      <c r="E57" s="12">
        <f t="shared" si="4"/>
        <v>141.28159118959459</v>
      </c>
      <c r="F57" s="41">
        <v>463</v>
      </c>
      <c r="G57" s="11">
        <f t="shared" si="5"/>
        <v>1.4652362416532168</v>
      </c>
      <c r="H57" s="40" t="s">
        <v>0</v>
      </c>
      <c r="I57" s="11">
        <f t="shared" si="6"/>
        <v>44180.57</v>
      </c>
      <c r="J57" s="12">
        <f t="shared" si="7"/>
        <v>139.81635494794139</v>
      </c>
      <c r="K57" s="45">
        <v>1.6603510875138301E-2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</row>
    <row r="58" spans="1:47" s="3" customFormat="1" x14ac:dyDescent="0.2">
      <c r="A58" s="3">
        <v>426</v>
      </c>
      <c r="B58" s="19" t="s">
        <v>76</v>
      </c>
      <c r="C58" s="16">
        <v>375</v>
      </c>
      <c r="D58" s="31">
        <v>51912.12</v>
      </c>
      <c r="E58" s="12">
        <f t="shared" si="4"/>
        <v>138.43232</v>
      </c>
      <c r="F58" s="41">
        <v>0</v>
      </c>
      <c r="G58" s="11">
        <f t="shared" si="5"/>
        <v>0</v>
      </c>
      <c r="H58" s="40" t="s">
        <v>0</v>
      </c>
      <c r="I58" s="11">
        <f t="shared" si="6"/>
        <v>51912.12</v>
      </c>
      <c r="J58" s="12">
        <f t="shared" si="7"/>
        <v>138.43232</v>
      </c>
      <c r="K58" s="45">
        <v>9.9999768840108114E-3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</row>
    <row r="59" spans="1:47" s="3" customFormat="1" x14ac:dyDescent="0.2">
      <c r="A59" s="3">
        <v>764</v>
      </c>
      <c r="B59" s="19" t="s">
        <v>77</v>
      </c>
      <c r="C59" s="16">
        <v>12.282999999999999</v>
      </c>
      <c r="D59" s="31">
        <v>13994.88</v>
      </c>
      <c r="E59" s="12">
        <f t="shared" si="4"/>
        <v>1139.3698607831964</v>
      </c>
      <c r="F59" s="41">
        <v>0</v>
      </c>
      <c r="G59" s="11">
        <f t="shared" si="5"/>
        <v>0</v>
      </c>
      <c r="H59" s="40" t="s">
        <v>0</v>
      </c>
      <c r="I59" s="11">
        <f t="shared" si="6"/>
        <v>13994.88</v>
      </c>
      <c r="J59" s="12">
        <f t="shared" si="7"/>
        <v>1139.3698607831964</v>
      </c>
      <c r="K59" s="45">
        <v>3.0000257236932393E-2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</row>
    <row r="60" spans="1:47" s="3" customFormat="1" x14ac:dyDescent="0.2">
      <c r="A60" s="3">
        <v>543</v>
      </c>
      <c r="B60" s="19" t="s">
        <v>78</v>
      </c>
      <c r="C60" s="16">
        <v>53.024499999999996</v>
      </c>
      <c r="D60" s="31">
        <v>8450.01</v>
      </c>
      <c r="E60" s="12">
        <f t="shared" si="4"/>
        <v>159.36048430442534</v>
      </c>
      <c r="F60" s="41">
        <v>0</v>
      </c>
      <c r="G60" s="11">
        <f t="shared" si="5"/>
        <v>0</v>
      </c>
      <c r="H60" s="40" t="s">
        <v>0</v>
      </c>
      <c r="I60" s="11">
        <f t="shared" si="6"/>
        <v>8450.01</v>
      </c>
      <c r="J60" s="12">
        <f t="shared" si="7"/>
        <v>159.36048430442534</v>
      </c>
      <c r="K60" s="45">
        <v>9.9999881656944786E-3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</row>
    <row r="61" spans="1:47" s="3" customFormat="1" x14ac:dyDescent="0.2">
      <c r="A61" s="3">
        <v>623</v>
      </c>
      <c r="B61" s="19" t="s">
        <v>79</v>
      </c>
      <c r="C61" s="16">
        <v>413</v>
      </c>
      <c r="D61" s="31">
        <v>54973</v>
      </c>
      <c r="E61" s="12">
        <f t="shared" si="4"/>
        <v>133.10653753026634</v>
      </c>
      <c r="F61" s="41">
        <v>0</v>
      </c>
      <c r="G61" s="11">
        <f t="shared" si="5"/>
        <v>0</v>
      </c>
      <c r="H61" s="40" t="s">
        <v>0</v>
      </c>
      <c r="I61" s="11">
        <f t="shared" si="6"/>
        <v>54973</v>
      </c>
      <c r="J61" s="12">
        <f t="shared" si="7"/>
        <v>133.10653753026634</v>
      </c>
      <c r="K61" s="45">
        <v>1.0180816036963568E-2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</row>
    <row r="62" spans="1:47" s="3" customFormat="1" x14ac:dyDescent="0.2">
      <c r="A62" s="3">
        <v>18</v>
      </c>
      <c r="B62" s="19" t="s">
        <v>7</v>
      </c>
      <c r="C62" s="16">
        <v>23712</v>
      </c>
      <c r="D62" s="31">
        <v>4369371.0599999996</v>
      </c>
      <c r="E62" s="12">
        <f t="shared" si="4"/>
        <v>184.26834767206475</v>
      </c>
      <c r="F62" s="41">
        <v>2768265.68</v>
      </c>
      <c r="G62" s="11">
        <f t="shared" si="5"/>
        <v>116.74534750337382</v>
      </c>
      <c r="H62" s="39">
        <v>1</v>
      </c>
      <c r="I62" s="11">
        <f t="shared" si="6"/>
        <v>1601105.3799999994</v>
      </c>
      <c r="J62" s="12">
        <f t="shared" si="7"/>
        <v>67.523000168690928</v>
      </c>
      <c r="K62" s="45">
        <v>2.3302731354658469E-2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</row>
    <row r="63" spans="1:47" s="3" customFormat="1" x14ac:dyDescent="0.2">
      <c r="A63" s="3">
        <v>774</v>
      </c>
      <c r="B63" s="19" t="s">
        <v>80</v>
      </c>
      <c r="C63" s="16">
        <v>167.18</v>
      </c>
      <c r="D63" s="31">
        <v>141991.60999999999</v>
      </c>
      <c r="E63" s="12">
        <f t="shared" si="4"/>
        <v>849.33371216652699</v>
      </c>
      <c r="F63" s="41">
        <v>0</v>
      </c>
      <c r="G63" s="11">
        <f t="shared" si="5"/>
        <v>0</v>
      </c>
      <c r="H63" s="40" t="s">
        <v>0</v>
      </c>
      <c r="I63" s="11">
        <f t="shared" si="6"/>
        <v>141991.60999999999</v>
      </c>
      <c r="J63" s="12">
        <f t="shared" si="7"/>
        <v>849.33371216652699</v>
      </c>
      <c r="K63" s="45">
        <v>2.9999941545842183E-2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</row>
    <row r="64" spans="1:47" s="3" customFormat="1" x14ac:dyDescent="0.2">
      <c r="A64" s="3">
        <v>230</v>
      </c>
      <c r="B64" s="19" t="s">
        <v>81</v>
      </c>
      <c r="C64" s="16">
        <v>102.26736000000001</v>
      </c>
      <c r="D64" s="31">
        <v>21567</v>
      </c>
      <c r="E64" s="12">
        <f t="shared" si="4"/>
        <v>210.88840075660502</v>
      </c>
      <c r="F64" s="41">
        <v>141</v>
      </c>
      <c r="G64" s="11">
        <f t="shared" si="5"/>
        <v>1.3787390228905878</v>
      </c>
      <c r="H64" s="40" t="s">
        <v>0</v>
      </c>
      <c r="I64" s="11">
        <f t="shared" si="6"/>
        <v>21426</v>
      </c>
      <c r="J64" s="12">
        <f t="shared" si="7"/>
        <v>209.50966173371444</v>
      </c>
      <c r="K64" s="45">
        <v>2.3584179533546596E-2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</row>
    <row r="65" spans="1:47" s="3" customFormat="1" x14ac:dyDescent="0.2">
      <c r="A65" s="3">
        <v>277</v>
      </c>
      <c r="B65" s="19" t="s">
        <v>82</v>
      </c>
      <c r="C65" s="16">
        <v>115.045</v>
      </c>
      <c r="D65" s="31">
        <v>22900.85</v>
      </c>
      <c r="E65" s="12">
        <f t="shared" si="4"/>
        <v>199.05993306966838</v>
      </c>
      <c r="F65" s="41">
        <v>0</v>
      </c>
      <c r="G65" s="11">
        <f t="shared" si="5"/>
        <v>0</v>
      </c>
      <c r="H65" s="40" t="s">
        <v>0</v>
      </c>
      <c r="I65" s="11">
        <f t="shared" si="6"/>
        <v>22900.85</v>
      </c>
      <c r="J65" s="12">
        <f t="shared" si="7"/>
        <v>199.05993306966838</v>
      </c>
      <c r="K65" s="45">
        <v>3.0000196499256688E-2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</row>
    <row r="66" spans="1:47" s="3" customFormat="1" x14ac:dyDescent="0.2">
      <c r="A66" s="3">
        <v>272</v>
      </c>
      <c r="B66" s="19" t="s">
        <v>83</v>
      </c>
      <c r="C66" s="16">
        <v>340.87054999999998</v>
      </c>
      <c r="D66" s="31">
        <v>43500</v>
      </c>
      <c r="E66" s="12">
        <f t="shared" ref="E66:E97" si="8">+D66/C66</f>
        <v>127.61442723638051</v>
      </c>
      <c r="F66" s="41">
        <v>550</v>
      </c>
      <c r="G66" s="11">
        <f t="shared" ref="G66:G97" si="9">+F66/C66</f>
        <v>1.6135157466668799</v>
      </c>
      <c r="H66" s="40" t="s">
        <v>0</v>
      </c>
      <c r="I66" s="11">
        <f t="shared" ref="I66:I97" si="10">+D66-F66</f>
        <v>42950</v>
      </c>
      <c r="J66" s="12">
        <f t="shared" ref="J66:J97" si="11">+I66/C66</f>
        <v>126.00091148971363</v>
      </c>
      <c r="K66" s="45">
        <v>1.0344827586206896E-2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</row>
    <row r="67" spans="1:47" s="3" customFormat="1" x14ac:dyDescent="0.2">
      <c r="A67" s="3">
        <v>212</v>
      </c>
      <c r="B67" s="19" t="s">
        <v>84</v>
      </c>
      <c r="C67" s="16">
        <v>600.8184</v>
      </c>
      <c r="D67" s="31">
        <v>95624.02</v>
      </c>
      <c r="E67" s="12">
        <f t="shared" si="8"/>
        <v>159.15627750415101</v>
      </c>
      <c r="F67" s="41">
        <v>466</v>
      </c>
      <c r="G67" s="11">
        <f t="shared" si="9"/>
        <v>0.77560873635028493</v>
      </c>
      <c r="H67" s="40" t="s">
        <v>0</v>
      </c>
      <c r="I67" s="11">
        <f t="shared" si="10"/>
        <v>95158.02</v>
      </c>
      <c r="J67" s="12">
        <f t="shared" si="11"/>
        <v>158.38066876780073</v>
      </c>
      <c r="K67" s="45">
        <v>2.9999993725425902E-2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1:47" s="3" customFormat="1" x14ac:dyDescent="0.2">
      <c r="A68" s="3">
        <v>545</v>
      </c>
      <c r="B68" s="19" t="s">
        <v>85</v>
      </c>
      <c r="C68" s="16">
        <v>7.3525</v>
      </c>
      <c r="D68" s="31">
        <v>2216.1799999999998</v>
      </c>
      <c r="E68" s="12">
        <f t="shared" si="8"/>
        <v>301.41856511390682</v>
      </c>
      <c r="F68" s="41">
        <v>0</v>
      </c>
      <c r="G68" s="11">
        <f t="shared" si="9"/>
        <v>0</v>
      </c>
      <c r="H68" s="40" t="s">
        <v>0</v>
      </c>
      <c r="I68" s="11">
        <f t="shared" si="10"/>
        <v>2216.1799999999998</v>
      </c>
      <c r="J68" s="12">
        <f t="shared" si="11"/>
        <v>301.41856511390682</v>
      </c>
      <c r="K68" s="45">
        <v>3.0002075643675262E-2</v>
      </c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1:47" s="3" customFormat="1" x14ac:dyDescent="0.2">
      <c r="A69" s="3">
        <v>625</v>
      </c>
      <c r="B69" s="19" t="s">
        <v>86</v>
      </c>
      <c r="C69" s="16">
        <v>16.2</v>
      </c>
      <c r="D69" s="31">
        <v>3071.05</v>
      </c>
      <c r="E69" s="12">
        <f t="shared" si="8"/>
        <v>189.57098765432102</v>
      </c>
      <c r="F69" s="41">
        <v>0</v>
      </c>
      <c r="G69" s="11">
        <f t="shared" si="9"/>
        <v>0</v>
      </c>
      <c r="H69" s="40" t="s">
        <v>0</v>
      </c>
      <c r="I69" s="11">
        <f t="shared" si="10"/>
        <v>3071.05</v>
      </c>
      <c r="J69" s="12">
        <f t="shared" si="11"/>
        <v>189.57098765432102</v>
      </c>
      <c r="K69" s="45">
        <v>2.9999511567704744E-2</v>
      </c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</row>
    <row r="70" spans="1:47" s="3" customFormat="1" x14ac:dyDescent="0.2">
      <c r="A70" s="3">
        <v>527</v>
      </c>
      <c r="B70" s="19" t="s">
        <v>87</v>
      </c>
      <c r="C70" s="16">
        <v>117.19</v>
      </c>
      <c r="D70" s="31">
        <v>15048</v>
      </c>
      <c r="E70" s="12">
        <f t="shared" si="8"/>
        <v>128.4068606536394</v>
      </c>
      <c r="F70" s="41">
        <v>75</v>
      </c>
      <c r="G70" s="11">
        <f t="shared" si="9"/>
        <v>0.63998634695793155</v>
      </c>
      <c r="H70" s="40" t="s">
        <v>0</v>
      </c>
      <c r="I70" s="11">
        <f t="shared" si="10"/>
        <v>14973</v>
      </c>
      <c r="J70" s="12">
        <f t="shared" si="11"/>
        <v>127.76687430668146</v>
      </c>
      <c r="K70" s="45">
        <v>9.9999999999999707E-3</v>
      </c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</row>
    <row r="71" spans="1:47" s="3" customFormat="1" x14ac:dyDescent="0.2">
      <c r="A71" s="3">
        <v>389</v>
      </c>
      <c r="B71" s="19" t="s">
        <v>88</v>
      </c>
      <c r="C71" s="16">
        <v>696.67415999999992</v>
      </c>
      <c r="D71" s="31">
        <v>242460.79</v>
      </c>
      <c r="E71" s="12">
        <f t="shared" si="8"/>
        <v>348.02609874320592</v>
      </c>
      <c r="F71" s="41">
        <v>2210</v>
      </c>
      <c r="G71" s="11">
        <f t="shared" si="9"/>
        <v>3.1722146835473275</v>
      </c>
      <c r="H71" s="40" t="s">
        <v>0</v>
      </c>
      <c r="I71" s="11">
        <f t="shared" si="10"/>
        <v>240250.79</v>
      </c>
      <c r="J71" s="12">
        <f t="shared" si="11"/>
        <v>344.85388405965858</v>
      </c>
      <c r="K71" s="45">
        <v>1.2295183893445348E-2</v>
      </c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</row>
    <row r="72" spans="1:47" s="3" customFormat="1" x14ac:dyDescent="0.2">
      <c r="A72" s="3">
        <v>183</v>
      </c>
      <c r="B72" s="19" t="s">
        <v>89</v>
      </c>
      <c r="C72" s="16">
        <v>10017.82</v>
      </c>
      <c r="D72" s="31">
        <v>2786160.88</v>
      </c>
      <c r="E72" s="12">
        <f t="shared" si="8"/>
        <v>278.12047730943459</v>
      </c>
      <c r="F72" s="41">
        <v>711572.84</v>
      </c>
      <c r="G72" s="11">
        <f t="shared" si="9"/>
        <v>71.030707279627705</v>
      </c>
      <c r="H72" s="39">
        <v>0.5</v>
      </c>
      <c r="I72" s="11">
        <f t="shared" si="10"/>
        <v>2074588.04</v>
      </c>
      <c r="J72" s="12">
        <f t="shared" si="11"/>
        <v>207.08977002980689</v>
      </c>
      <c r="K72" s="45">
        <v>1.1583060487160389E-2</v>
      </c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</row>
    <row r="73" spans="1:47" s="3" customFormat="1" x14ac:dyDescent="0.2">
      <c r="A73" s="3">
        <v>555</v>
      </c>
      <c r="B73" s="19" t="s">
        <v>90</v>
      </c>
      <c r="C73" s="16">
        <v>400.97303999999997</v>
      </c>
      <c r="D73" s="31">
        <v>132111.04999999999</v>
      </c>
      <c r="E73" s="12">
        <f t="shared" si="8"/>
        <v>329.47614133857979</v>
      </c>
      <c r="F73" s="41">
        <v>1115.6199999999999</v>
      </c>
      <c r="G73" s="11">
        <f t="shared" si="9"/>
        <v>2.7822818212416474</v>
      </c>
      <c r="H73" s="40" t="s">
        <v>0</v>
      </c>
      <c r="I73" s="11">
        <f t="shared" si="10"/>
        <v>130995.43</v>
      </c>
      <c r="J73" s="12">
        <f t="shared" si="11"/>
        <v>326.69385951733813</v>
      </c>
      <c r="K73" s="45">
        <v>1.2531805628673728E-2</v>
      </c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</row>
    <row r="74" spans="1:47" s="3" customFormat="1" x14ac:dyDescent="0.2">
      <c r="A74" s="3">
        <v>36</v>
      </c>
      <c r="B74" s="19" t="s">
        <v>91</v>
      </c>
      <c r="C74" s="16">
        <v>8236.2649999999994</v>
      </c>
      <c r="D74" s="31">
        <v>2683226.86</v>
      </c>
      <c r="E74" s="12">
        <f t="shared" si="8"/>
        <v>325.78199705813256</v>
      </c>
      <c r="F74" s="41">
        <v>1183808.2</v>
      </c>
      <c r="G74" s="11">
        <f t="shared" si="9"/>
        <v>143.73119369034387</v>
      </c>
      <c r="H74" s="39">
        <v>1</v>
      </c>
      <c r="I74" s="11">
        <f t="shared" si="10"/>
        <v>1499418.66</v>
      </c>
      <c r="J74" s="12">
        <f t="shared" si="11"/>
        <v>182.05080336778869</v>
      </c>
      <c r="K74" s="45">
        <v>2.9182463535714579E-2</v>
      </c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</row>
    <row r="75" spans="1:47" s="3" customFormat="1" x14ac:dyDescent="0.2">
      <c r="A75" s="3">
        <v>786</v>
      </c>
      <c r="B75" s="19" t="s">
        <v>92</v>
      </c>
      <c r="C75" s="16">
        <v>2805.91</v>
      </c>
      <c r="D75" s="31">
        <v>859184.19</v>
      </c>
      <c r="E75" s="12">
        <f t="shared" si="8"/>
        <v>306.20518477071607</v>
      </c>
      <c r="F75" s="41">
        <v>309363.07</v>
      </c>
      <c r="G75" s="11">
        <f t="shared" si="9"/>
        <v>110.25409581918166</v>
      </c>
      <c r="H75" s="39">
        <v>1</v>
      </c>
      <c r="I75" s="11">
        <f t="shared" si="10"/>
        <v>549821.11999999988</v>
      </c>
      <c r="J75" s="12">
        <f t="shared" si="11"/>
        <v>195.95108895153442</v>
      </c>
      <c r="K75" s="45">
        <v>1.0310292138871947E-2</v>
      </c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</row>
    <row r="76" spans="1:47" s="3" customFormat="1" x14ac:dyDescent="0.2">
      <c r="A76" s="3">
        <v>1</v>
      </c>
      <c r="B76" s="19" t="s">
        <v>93</v>
      </c>
      <c r="C76" s="16">
        <v>33988</v>
      </c>
      <c r="D76" s="31">
        <v>4753094.93</v>
      </c>
      <c r="E76" s="12">
        <f t="shared" si="8"/>
        <v>139.84626721195716</v>
      </c>
      <c r="F76" s="41">
        <v>893006.18</v>
      </c>
      <c r="G76" s="11">
        <f t="shared" si="9"/>
        <v>26.274160880310699</v>
      </c>
      <c r="H76" s="39">
        <v>0.25</v>
      </c>
      <c r="I76" s="11">
        <f t="shared" si="10"/>
        <v>3860088.7499999995</v>
      </c>
      <c r="J76" s="12">
        <f t="shared" si="11"/>
        <v>113.57210633164645</v>
      </c>
      <c r="K76" s="45">
        <v>1.3099673142862998E-2</v>
      </c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</row>
    <row r="77" spans="1:47" s="3" customFormat="1" x14ac:dyDescent="0.2">
      <c r="A77" s="3">
        <v>172</v>
      </c>
      <c r="B77" s="19" t="s">
        <v>94</v>
      </c>
      <c r="C77" s="16">
        <v>30779.54</v>
      </c>
      <c r="D77" s="31">
        <v>8728666.5600000005</v>
      </c>
      <c r="E77" s="12">
        <f t="shared" si="8"/>
        <v>283.5866474937572</v>
      </c>
      <c r="F77" s="41">
        <v>3726170</v>
      </c>
      <c r="G77" s="11">
        <f t="shared" si="9"/>
        <v>121.059963859109</v>
      </c>
      <c r="H77" s="39">
        <v>1</v>
      </c>
      <c r="I77" s="11">
        <f t="shared" si="10"/>
        <v>5002496.5600000005</v>
      </c>
      <c r="J77" s="12">
        <f t="shared" si="11"/>
        <v>162.52668363464824</v>
      </c>
      <c r="K77" s="45">
        <v>1.6623191985007946E-2</v>
      </c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</row>
    <row r="78" spans="1:47" s="3" customFormat="1" x14ac:dyDescent="0.2">
      <c r="A78" s="3">
        <v>157</v>
      </c>
      <c r="B78" s="19" t="s">
        <v>95</v>
      </c>
      <c r="C78" s="16">
        <v>576.83000000000004</v>
      </c>
      <c r="D78" s="31">
        <v>31455.06</v>
      </c>
      <c r="E78" s="12">
        <f t="shared" si="8"/>
        <v>54.53090165213321</v>
      </c>
      <c r="F78" s="41">
        <v>215</v>
      </c>
      <c r="G78" s="11">
        <f t="shared" si="9"/>
        <v>0.37272679992372099</v>
      </c>
      <c r="H78" s="40" t="s">
        <v>0</v>
      </c>
      <c r="I78" s="11">
        <f t="shared" si="10"/>
        <v>31240.06</v>
      </c>
      <c r="J78" s="12">
        <f t="shared" si="11"/>
        <v>54.158174852209491</v>
      </c>
      <c r="K78" s="45">
        <v>1.1521834642820528E-2</v>
      </c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</row>
    <row r="79" spans="1:47" s="3" customFormat="1" x14ac:dyDescent="0.2">
      <c r="A79" s="3">
        <v>550</v>
      </c>
      <c r="B79" s="19" t="s">
        <v>96</v>
      </c>
      <c r="C79" s="16">
        <v>121.2038</v>
      </c>
      <c r="D79" s="31">
        <v>30366.34</v>
      </c>
      <c r="E79" s="12">
        <f t="shared" si="8"/>
        <v>250.53950453698647</v>
      </c>
      <c r="F79" s="41">
        <v>0</v>
      </c>
      <c r="G79" s="11">
        <f t="shared" si="9"/>
        <v>0</v>
      </c>
      <c r="H79" s="40" t="s">
        <v>0</v>
      </c>
      <c r="I79" s="11">
        <f t="shared" si="10"/>
        <v>30366.34</v>
      </c>
      <c r="J79" s="12">
        <f t="shared" si="11"/>
        <v>250.53950453698647</v>
      </c>
      <c r="K79" s="45">
        <v>1.2171371327594913E-2</v>
      </c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</row>
    <row r="80" spans="1:47" s="3" customFormat="1" x14ac:dyDescent="0.2">
      <c r="A80" s="3">
        <v>249</v>
      </c>
      <c r="B80" s="19" t="s">
        <v>11</v>
      </c>
      <c r="C80" s="16">
        <v>849.88800000000003</v>
      </c>
      <c r="D80" s="31">
        <v>265923.76</v>
      </c>
      <c r="E80" s="12">
        <f t="shared" si="8"/>
        <v>312.89271056892204</v>
      </c>
      <c r="F80" s="41">
        <v>0</v>
      </c>
      <c r="G80" s="11">
        <f t="shared" si="9"/>
        <v>0</v>
      </c>
      <c r="H80" s="40" t="s">
        <v>0</v>
      </c>
      <c r="I80" s="11">
        <f t="shared" si="10"/>
        <v>265923.76</v>
      </c>
      <c r="J80" s="12">
        <f t="shared" si="11"/>
        <v>312.89271056892204</v>
      </c>
      <c r="K80" s="45">
        <v>2.9999989470666188E-2</v>
      </c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</row>
    <row r="81" spans="1:47" s="3" customFormat="1" x14ac:dyDescent="0.2">
      <c r="A81" s="3">
        <v>369</v>
      </c>
      <c r="B81" s="19" t="s">
        <v>97</v>
      </c>
      <c r="C81" s="16">
        <v>425.17</v>
      </c>
      <c r="D81" s="31">
        <v>115663.15</v>
      </c>
      <c r="E81" s="12">
        <f t="shared" si="8"/>
        <v>272.03977232636356</v>
      </c>
      <c r="F81" s="41">
        <v>29.96</v>
      </c>
      <c r="G81" s="11">
        <f t="shared" si="9"/>
        <v>7.0465931274549004E-2</v>
      </c>
      <c r="H81" s="40" t="s">
        <v>0</v>
      </c>
      <c r="I81" s="11">
        <f t="shared" si="10"/>
        <v>115633.18999999999</v>
      </c>
      <c r="J81" s="12">
        <f t="shared" si="11"/>
        <v>271.96930639508901</v>
      </c>
      <c r="K81" s="45">
        <v>1.1349941619262395E-2</v>
      </c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</row>
    <row r="82" spans="1:47" s="3" customFormat="1" x14ac:dyDescent="0.2">
      <c r="A82" s="3">
        <v>796</v>
      </c>
      <c r="B82" s="19" t="s">
        <v>98</v>
      </c>
      <c r="C82" s="16">
        <v>3.0274999999999999</v>
      </c>
      <c r="D82" s="31">
        <v>3286.87</v>
      </c>
      <c r="E82" s="12">
        <f t="shared" si="8"/>
        <v>1085.6713459950454</v>
      </c>
      <c r="F82" s="41">
        <v>0</v>
      </c>
      <c r="G82" s="11">
        <f t="shared" si="9"/>
        <v>0</v>
      </c>
      <c r="H82" s="40" t="s">
        <v>0</v>
      </c>
      <c r="I82" s="11">
        <f t="shared" si="10"/>
        <v>3286.87</v>
      </c>
      <c r="J82" s="12">
        <f t="shared" si="11"/>
        <v>1085.6713459950454</v>
      </c>
      <c r="K82" s="45">
        <v>1.0000395513056462E-2</v>
      </c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</row>
    <row r="83" spans="1:47" s="3" customFormat="1" x14ac:dyDescent="0.2">
      <c r="A83" s="3">
        <v>551</v>
      </c>
      <c r="B83" s="19" t="s">
        <v>99</v>
      </c>
      <c r="C83" s="16">
        <v>175.2</v>
      </c>
      <c r="D83" s="31">
        <v>50027.96</v>
      </c>
      <c r="E83" s="12">
        <f t="shared" si="8"/>
        <v>285.54771689497716</v>
      </c>
      <c r="F83" s="41">
        <v>60</v>
      </c>
      <c r="G83" s="11">
        <f t="shared" si="9"/>
        <v>0.34246575342465757</v>
      </c>
      <c r="H83" s="40" t="s">
        <v>0</v>
      </c>
      <c r="I83" s="11">
        <f t="shared" si="10"/>
        <v>49967.96</v>
      </c>
      <c r="J83" s="12">
        <f t="shared" si="11"/>
        <v>285.20525114155254</v>
      </c>
      <c r="K83" s="45">
        <v>1.8742119406827649E-2</v>
      </c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</row>
    <row r="84" spans="1:47" s="3" customFormat="1" x14ac:dyDescent="0.2">
      <c r="A84" s="3">
        <v>128</v>
      </c>
      <c r="B84" s="19" t="s">
        <v>100</v>
      </c>
      <c r="C84" s="16">
        <v>313.89</v>
      </c>
      <c r="D84" s="31">
        <v>23399.919999999998</v>
      </c>
      <c r="E84" s="12">
        <f t="shared" si="8"/>
        <v>74.548153811844912</v>
      </c>
      <c r="F84" s="41">
        <v>0</v>
      </c>
      <c r="G84" s="11">
        <f t="shared" si="9"/>
        <v>0</v>
      </c>
      <c r="H84" s="40" t="s">
        <v>0</v>
      </c>
      <c r="I84" s="11">
        <f t="shared" si="10"/>
        <v>23399.919999999998</v>
      </c>
      <c r="J84" s="12">
        <f t="shared" si="11"/>
        <v>74.548153811844912</v>
      </c>
      <c r="K84" s="45">
        <v>1.0337642179973327E-2</v>
      </c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</row>
    <row r="85" spans="1:47" s="3" customFormat="1" x14ac:dyDescent="0.2">
      <c r="A85" s="3">
        <v>607</v>
      </c>
      <c r="B85" s="19" t="s">
        <v>101</v>
      </c>
      <c r="C85" s="16">
        <v>18.164999999999999</v>
      </c>
      <c r="D85" s="31">
        <v>2295.25</v>
      </c>
      <c r="E85" s="12">
        <f t="shared" si="8"/>
        <v>126.35562895678503</v>
      </c>
      <c r="F85" s="41">
        <v>0</v>
      </c>
      <c r="G85" s="11">
        <f t="shared" si="9"/>
        <v>0</v>
      </c>
      <c r="H85" s="40" t="s">
        <v>0</v>
      </c>
      <c r="I85" s="11">
        <f t="shared" si="10"/>
        <v>2295.25</v>
      </c>
      <c r="J85" s="12">
        <f t="shared" si="11"/>
        <v>126.35562895678503</v>
      </c>
      <c r="K85" s="45">
        <v>9.9989107940310715E-3</v>
      </c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</row>
    <row r="86" spans="1:47" s="3" customFormat="1" x14ac:dyDescent="0.2">
      <c r="A86" s="3">
        <v>533</v>
      </c>
      <c r="B86" s="19" t="s">
        <v>102</v>
      </c>
      <c r="C86" s="16">
        <v>231.2388</v>
      </c>
      <c r="D86" s="31">
        <v>17700.03</v>
      </c>
      <c r="E86" s="12">
        <f t="shared" si="8"/>
        <v>76.544377500661653</v>
      </c>
      <c r="F86" s="41">
        <v>0</v>
      </c>
      <c r="G86" s="11">
        <f t="shared" si="9"/>
        <v>0</v>
      </c>
      <c r="H86" s="40" t="s">
        <v>0</v>
      </c>
      <c r="I86" s="11">
        <f t="shared" si="10"/>
        <v>17700.03</v>
      </c>
      <c r="J86" s="12">
        <f t="shared" si="11"/>
        <v>76.544377500661653</v>
      </c>
      <c r="K86" s="45">
        <v>1.6480198056161528E-2</v>
      </c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</row>
    <row r="87" spans="1:47" s="3" customFormat="1" x14ac:dyDescent="0.2">
      <c r="A87" s="3">
        <v>801</v>
      </c>
      <c r="B87" s="19" t="s">
        <v>103</v>
      </c>
      <c r="C87" s="16">
        <v>54.9</v>
      </c>
      <c r="D87" s="31">
        <v>9888.02</v>
      </c>
      <c r="E87" s="12">
        <f t="shared" si="8"/>
        <v>180.1096539162113</v>
      </c>
      <c r="F87" s="41">
        <v>0</v>
      </c>
      <c r="G87" s="11">
        <f t="shared" si="9"/>
        <v>0</v>
      </c>
      <c r="H87" s="40" t="s">
        <v>0</v>
      </c>
      <c r="I87" s="11">
        <f t="shared" si="10"/>
        <v>9888.02</v>
      </c>
      <c r="J87" s="12">
        <f t="shared" si="11"/>
        <v>180.1096539162113</v>
      </c>
      <c r="K87" s="45">
        <v>9.9999797735036127E-3</v>
      </c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</row>
    <row r="88" spans="1:47" s="3" customFormat="1" x14ac:dyDescent="0.2">
      <c r="A88" s="3">
        <v>807</v>
      </c>
      <c r="B88" s="19" t="s">
        <v>104</v>
      </c>
      <c r="C88" s="16">
        <v>35.95805</v>
      </c>
      <c r="D88" s="31">
        <v>6887.64</v>
      </c>
      <c r="E88" s="12">
        <f t="shared" si="8"/>
        <v>191.54653825777538</v>
      </c>
      <c r="F88" s="41">
        <v>0</v>
      </c>
      <c r="G88" s="11">
        <f t="shared" si="9"/>
        <v>0</v>
      </c>
      <c r="H88" s="40" t="s">
        <v>0</v>
      </c>
      <c r="I88" s="11">
        <f t="shared" si="10"/>
        <v>6887.64</v>
      </c>
      <c r="J88" s="12">
        <f t="shared" si="11"/>
        <v>191.54653825777538</v>
      </c>
      <c r="K88" s="45">
        <v>1.4611681214465247E-2</v>
      </c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</row>
    <row r="89" spans="1:47" s="3" customFormat="1" x14ac:dyDescent="0.2">
      <c r="A89" s="3">
        <v>601</v>
      </c>
      <c r="B89" s="19" t="s">
        <v>105</v>
      </c>
      <c r="C89" s="16">
        <v>6465.8</v>
      </c>
      <c r="D89" s="31">
        <v>2176545.4300000002</v>
      </c>
      <c r="E89" s="12">
        <f t="shared" si="8"/>
        <v>336.62430480373661</v>
      </c>
      <c r="F89" s="41">
        <v>169661.47</v>
      </c>
      <c r="G89" s="11">
        <f t="shared" si="9"/>
        <v>26.239826471588977</v>
      </c>
      <c r="H89" s="39">
        <v>0.5</v>
      </c>
      <c r="I89" s="11">
        <f t="shared" si="10"/>
        <v>2006883.9600000002</v>
      </c>
      <c r="J89" s="12">
        <f t="shared" si="11"/>
        <v>310.38447833214764</v>
      </c>
      <c r="K89" s="45">
        <v>1.2061907662547635E-2</v>
      </c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</row>
    <row r="90" spans="1:47" s="3" customFormat="1" x14ac:dyDescent="0.2">
      <c r="A90" s="3">
        <v>811</v>
      </c>
      <c r="B90" s="19" t="s">
        <v>106</v>
      </c>
      <c r="C90" s="16">
        <v>979.33</v>
      </c>
      <c r="D90" s="31">
        <v>293987.37</v>
      </c>
      <c r="E90" s="12">
        <f t="shared" si="8"/>
        <v>300.19234578742606</v>
      </c>
      <c r="F90" s="41">
        <v>47825.73</v>
      </c>
      <c r="G90" s="11">
        <f t="shared" si="9"/>
        <v>48.835152604331533</v>
      </c>
      <c r="H90" s="39">
        <v>0.8</v>
      </c>
      <c r="I90" s="11">
        <f t="shared" si="10"/>
        <v>246161.63999999998</v>
      </c>
      <c r="J90" s="12">
        <f t="shared" si="11"/>
        <v>251.35719318309455</v>
      </c>
      <c r="K90" s="45">
        <v>2.9999996258342647E-2</v>
      </c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</row>
    <row r="91" spans="1:47" s="3" customFormat="1" x14ac:dyDescent="0.2">
      <c r="A91" s="3">
        <v>605</v>
      </c>
      <c r="B91" s="19" t="s">
        <v>107</v>
      </c>
      <c r="C91" s="16">
        <v>17.3</v>
      </c>
      <c r="D91" s="31">
        <v>1147.6300000000001</v>
      </c>
      <c r="E91" s="12">
        <f t="shared" si="8"/>
        <v>66.336994219653178</v>
      </c>
      <c r="F91" s="41">
        <v>0</v>
      </c>
      <c r="G91" s="11">
        <f t="shared" si="9"/>
        <v>0</v>
      </c>
      <c r="H91" s="40" t="s">
        <v>0</v>
      </c>
      <c r="I91" s="11">
        <f t="shared" si="10"/>
        <v>1147.6300000000001</v>
      </c>
      <c r="J91" s="12">
        <f t="shared" si="11"/>
        <v>66.336994219653178</v>
      </c>
      <c r="K91" s="45">
        <v>1.0003224035621053E-2</v>
      </c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</row>
    <row r="92" spans="1:47" s="3" customFormat="1" x14ac:dyDescent="0.2">
      <c r="A92" s="3">
        <v>552</v>
      </c>
      <c r="B92" s="19" t="s">
        <v>108</v>
      </c>
      <c r="C92" s="16">
        <v>119.54299999999999</v>
      </c>
      <c r="D92" s="31">
        <v>23332</v>
      </c>
      <c r="E92" s="12">
        <f t="shared" si="8"/>
        <v>195.17663100307004</v>
      </c>
      <c r="F92" s="41">
        <v>0</v>
      </c>
      <c r="G92" s="11">
        <f t="shared" si="9"/>
        <v>0</v>
      </c>
      <c r="H92" s="40" t="s">
        <v>0</v>
      </c>
      <c r="I92" s="11">
        <f t="shared" si="10"/>
        <v>23332</v>
      </c>
      <c r="J92" s="12">
        <f t="shared" si="11"/>
        <v>195.17663100307004</v>
      </c>
      <c r="K92" s="45">
        <v>1.9737699297102711E-2</v>
      </c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</row>
    <row r="93" spans="1:47" s="3" customFormat="1" x14ac:dyDescent="0.2">
      <c r="A93" s="3">
        <v>324</v>
      </c>
      <c r="B93" s="19" t="s">
        <v>109</v>
      </c>
      <c r="C93" s="16">
        <v>9669</v>
      </c>
      <c r="D93" s="31">
        <v>3625728.56</v>
      </c>
      <c r="E93" s="12">
        <f t="shared" si="8"/>
        <v>374.98485469024718</v>
      </c>
      <c r="F93" s="41">
        <v>1384548.62</v>
      </c>
      <c r="G93" s="11">
        <f t="shared" si="9"/>
        <v>143.19460337159998</v>
      </c>
      <c r="H93" s="39">
        <v>1</v>
      </c>
      <c r="I93" s="11">
        <f t="shared" si="10"/>
        <v>2241179.94</v>
      </c>
      <c r="J93" s="12">
        <f t="shared" si="11"/>
        <v>231.79025131864722</v>
      </c>
      <c r="K93" s="45">
        <v>2.0271109318784886E-2</v>
      </c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</row>
    <row r="94" spans="1:47" s="3" customFormat="1" x14ac:dyDescent="0.2">
      <c r="A94" s="3">
        <v>414</v>
      </c>
      <c r="B94" s="19" t="s">
        <v>110</v>
      </c>
      <c r="C94" s="16">
        <v>204.8</v>
      </c>
      <c r="D94" s="31">
        <v>110400</v>
      </c>
      <c r="E94" s="12">
        <f t="shared" si="8"/>
        <v>539.0625</v>
      </c>
      <c r="F94" s="41">
        <v>0</v>
      </c>
      <c r="G94" s="11">
        <f t="shared" si="9"/>
        <v>0</v>
      </c>
      <c r="H94" s="40" t="s">
        <v>0</v>
      </c>
      <c r="I94" s="11">
        <f t="shared" si="10"/>
        <v>110400</v>
      </c>
      <c r="J94" s="12">
        <f t="shared" si="11"/>
        <v>539.0625</v>
      </c>
      <c r="K94" s="45">
        <v>1.1702898550724638E-2</v>
      </c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</row>
    <row r="95" spans="1:47" s="3" customFormat="1" x14ac:dyDescent="0.2">
      <c r="A95" s="3">
        <v>817</v>
      </c>
      <c r="B95" s="19" t="s">
        <v>111</v>
      </c>
      <c r="C95" s="16">
        <v>3.16</v>
      </c>
      <c r="D95" s="31">
        <v>1648</v>
      </c>
      <c r="E95" s="12">
        <f t="shared" si="8"/>
        <v>521.51898734177212</v>
      </c>
      <c r="F95" s="41">
        <v>270.52</v>
      </c>
      <c r="G95" s="11">
        <f t="shared" si="9"/>
        <v>85.60759493670885</v>
      </c>
      <c r="H95" s="39">
        <v>1</v>
      </c>
      <c r="I95" s="11">
        <f t="shared" si="10"/>
        <v>1377.48</v>
      </c>
      <c r="J95" s="12">
        <f t="shared" si="11"/>
        <v>435.91139240506328</v>
      </c>
      <c r="K95" s="45">
        <v>0.01</v>
      </c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7" s="3" customFormat="1" x14ac:dyDescent="0.2">
      <c r="A96" s="3">
        <v>516</v>
      </c>
      <c r="B96" s="19" t="s">
        <v>112</v>
      </c>
      <c r="C96" s="16">
        <v>249.8</v>
      </c>
      <c r="D96" s="31">
        <v>71425.27</v>
      </c>
      <c r="E96" s="12">
        <f t="shared" si="8"/>
        <v>285.92982385908726</v>
      </c>
      <c r="F96" s="41">
        <v>2491.3000000000002</v>
      </c>
      <c r="G96" s="11">
        <f t="shared" si="9"/>
        <v>9.9731785428342672</v>
      </c>
      <c r="H96" s="40" t="s">
        <v>0</v>
      </c>
      <c r="I96" s="11">
        <f t="shared" si="10"/>
        <v>68933.97</v>
      </c>
      <c r="J96" s="12">
        <f t="shared" si="11"/>
        <v>275.956645316253</v>
      </c>
      <c r="K96" s="45">
        <v>2.6875362179239946E-2</v>
      </c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</row>
    <row r="97" spans="1:58" s="3" customFormat="1" x14ac:dyDescent="0.2">
      <c r="A97" s="3">
        <v>736</v>
      </c>
      <c r="B97" s="19" t="s">
        <v>113</v>
      </c>
      <c r="C97" s="16">
        <v>123.77</v>
      </c>
      <c r="D97" s="31">
        <v>46419.49</v>
      </c>
      <c r="E97" s="12">
        <f t="shared" si="8"/>
        <v>375.04637634321728</v>
      </c>
      <c r="F97" s="41">
        <v>0</v>
      </c>
      <c r="G97" s="11">
        <f t="shared" si="9"/>
        <v>0</v>
      </c>
      <c r="H97" s="40" t="s">
        <v>0</v>
      </c>
      <c r="I97" s="11">
        <f t="shared" si="10"/>
        <v>46419.49</v>
      </c>
      <c r="J97" s="12">
        <f t="shared" si="11"/>
        <v>375.04637634321728</v>
      </c>
      <c r="K97" s="45">
        <v>1.0228031372167141E-2</v>
      </c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</row>
    <row r="98" spans="1:58" s="3" customFormat="1" x14ac:dyDescent="0.2">
      <c r="A98" s="3">
        <v>204</v>
      </c>
      <c r="B98" s="19" t="s">
        <v>114</v>
      </c>
      <c r="C98" s="16">
        <v>528.51</v>
      </c>
      <c r="D98" s="31">
        <v>144290.9</v>
      </c>
      <c r="E98" s="12">
        <f t="shared" ref="E98:E129" si="12">+D98/C98</f>
        <v>273.01451249739836</v>
      </c>
      <c r="F98" s="41">
        <v>103</v>
      </c>
      <c r="G98" s="11">
        <f t="shared" ref="G98:G129" si="13">+F98/C98</f>
        <v>0.19488751395432444</v>
      </c>
      <c r="H98" s="40" t="s">
        <v>0</v>
      </c>
      <c r="I98" s="11">
        <f t="shared" ref="I98:I129" si="14">+D98-F98</f>
        <v>144187.9</v>
      </c>
      <c r="J98" s="12">
        <f t="shared" ref="J98:J129" si="15">+I98/C98</f>
        <v>272.81962498344404</v>
      </c>
      <c r="K98" s="45">
        <v>3.000002079133203E-2</v>
      </c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</row>
    <row r="99" spans="1:58" s="10" customFormat="1" x14ac:dyDescent="0.2">
      <c r="A99" s="3">
        <v>50</v>
      </c>
      <c r="B99" s="19" t="s">
        <v>115</v>
      </c>
      <c r="C99" s="16">
        <v>22743</v>
      </c>
      <c r="D99" s="31">
        <v>3565464.17</v>
      </c>
      <c r="E99" s="12">
        <f t="shared" si="12"/>
        <v>156.77193729938881</v>
      </c>
      <c r="F99" s="41">
        <v>1072235.3500000001</v>
      </c>
      <c r="G99" s="11">
        <f t="shared" si="13"/>
        <v>47.145730554456321</v>
      </c>
      <c r="H99" s="39">
        <v>0.48</v>
      </c>
      <c r="I99" s="11">
        <f t="shared" si="14"/>
        <v>2493228.8199999998</v>
      </c>
      <c r="J99" s="12">
        <f t="shared" si="15"/>
        <v>109.6262067449325</v>
      </c>
      <c r="K99" s="45">
        <v>1.083411812829973E-2</v>
      </c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</row>
    <row r="100" spans="1:58" s="3" customFormat="1" x14ac:dyDescent="0.2">
      <c r="A100" s="3">
        <v>971</v>
      </c>
      <c r="B100" s="19" t="s">
        <v>116</v>
      </c>
      <c r="C100" s="37">
        <v>1047.04</v>
      </c>
      <c r="D100" s="31">
        <v>270884.15999999997</v>
      </c>
      <c r="E100" s="12">
        <f t="shared" si="12"/>
        <v>258.71424205378969</v>
      </c>
      <c r="F100" s="41">
        <v>2248</v>
      </c>
      <c r="G100" s="11">
        <f t="shared" si="13"/>
        <v>2.1470048899755501</v>
      </c>
      <c r="H100" s="40" t="s">
        <v>0</v>
      </c>
      <c r="I100" s="11">
        <f t="shared" si="14"/>
        <v>268636.15999999997</v>
      </c>
      <c r="J100" s="12">
        <f t="shared" si="15"/>
        <v>256.56723716381418</v>
      </c>
      <c r="K100" s="45">
        <v>1.0315258005488579E-2</v>
      </c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</row>
    <row r="101" spans="1:58" s="3" customFormat="1" x14ac:dyDescent="0.2">
      <c r="A101" s="3">
        <v>835</v>
      </c>
      <c r="B101" s="19" t="s">
        <v>117</v>
      </c>
      <c r="C101" s="16">
        <v>3.7368000000000001</v>
      </c>
      <c r="D101" s="31">
        <v>12793</v>
      </c>
      <c r="E101" s="12">
        <f t="shared" si="12"/>
        <v>3423.5174480839219</v>
      </c>
      <c r="F101" s="41">
        <v>0</v>
      </c>
      <c r="G101" s="11">
        <f t="shared" si="13"/>
        <v>0</v>
      </c>
      <c r="H101" s="40" t="s">
        <v>0</v>
      </c>
      <c r="I101" s="11">
        <f t="shared" si="14"/>
        <v>12793</v>
      </c>
      <c r="J101" s="12">
        <f t="shared" si="15"/>
        <v>3423.5174480839219</v>
      </c>
      <c r="K101" s="45">
        <v>3.0000000000000068E-2</v>
      </c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</row>
    <row r="102" spans="1:58" s="3" customFormat="1" x14ac:dyDescent="0.2">
      <c r="A102" s="3">
        <v>567</v>
      </c>
      <c r="B102" s="19" t="s">
        <v>118</v>
      </c>
      <c r="C102" s="16">
        <v>370.73</v>
      </c>
      <c r="D102" s="31">
        <v>119111.49</v>
      </c>
      <c r="E102" s="12">
        <f t="shared" si="12"/>
        <v>321.28905133115745</v>
      </c>
      <c r="F102" s="41">
        <v>1260</v>
      </c>
      <c r="G102" s="11">
        <f t="shared" si="13"/>
        <v>3.3986998624335767</v>
      </c>
      <c r="H102" s="40" t="s">
        <v>0</v>
      </c>
      <c r="I102" s="11">
        <f t="shared" si="14"/>
        <v>117851.49</v>
      </c>
      <c r="J102" s="12">
        <f t="shared" si="15"/>
        <v>317.89035146872385</v>
      </c>
      <c r="K102" s="45">
        <v>1.8668224199025436E-2</v>
      </c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</row>
    <row r="103" spans="1:58" s="3" customFormat="1" x14ac:dyDescent="0.2">
      <c r="A103" s="3">
        <v>503</v>
      </c>
      <c r="B103" s="19" t="s">
        <v>119</v>
      </c>
      <c r="C103" s="16">
        <v>239.27</v>
      </c>
      <c r="D103" s="31">
        <v>93198.23</v>
      </c>
      <c r="E103" s="12">
        <f t="shared" si="12"/>
        <v>389.51072010699204</v>
      </c>
      <c r="F103" s="41">
        <v>0</v>
      </c>
      <c r="G103" s="11">
        <f t="shared" si="13"/>
        <v>0</v>
      </c>
      <c r="H103" s="40" t="s">
        <v>0</v>
      </c>
      <c r="I103" s="11">
        <f t="shared" si="14"/>
        <v>93198.23</v>
      </c>
      <c r="J103" s="12">
        <f t="shared" si="15"/>
        <v>389.51072010699204</v>
      </c>
      <c r="K103" s="45">
        <v>9.9999753214198434E-3</v>
      </c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</row>
    <row r="104" spans="1:58" s="3" customFormat="1" x14ac:dyDescent="0.2">
      <c r="A104" s="3">
        <v>840</v>
      </c>
      <c r="B104" s="19" t="s">
        <v>120</v>
      </c>
      <c r="C104" s="16">
        <v>98.25</v>
      </c>
      <c r="D104" s="31">
        <v>29314.77</v>
      </c>
      <c r="E104" s="12">
        <f t="shared" si="12"/>
        <v>298.36916030534354</v>
      </c>
      <c r="F104" s="41">
        <v>0</v>
      </c>
      <c r="G104" s="11">
        <f t="shared" si="13"/>
        <v>0</v>
      </c>
      <c r="H104" s="40" t="s">
        <v>0</v>
      </c>
      <c r="I104" s="11">
        <f t="shared" si="14"/>
        <v>29314.77</v>
      </c>
      <c r="J104" s="12">
        <f t="shared" si="15"/>
        <v>298.36916030534354</v>
      </c>
      <c r="K104" s="45">
        <v>1.032380605408125E-2</v>
      </c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</row>
    <row r="105" spans="1:58" s="3" customFormat="1" x14ac:dyDescent="0.2">
      <c r="A105" s="3">
        <v>613</v>
      </c>
      <c r="B105" s="19" t="s">
        <v>121</v>
      </c>
      <c r="C105" s="16">
        <v>164.7825</v>
      </c>
      <c r="D105" s="31">
        <v>27038.66</v>
      </c>
      <c r="E105" s="12">
        <f t="shared" si="12"/>
        <v>164.08696311804954</v>
      </c>
      <c r="F105" s="41">
        <v>0</v>
      </c>
      <c r="G105" s="11">
        <f t="shared" si="13"/>
        <v>0</v>
      </c>
      <c r="H105" s="40" t="s">
        <v>0</v>
      </c>
      <c r="I105" s="11">
        <f t="shared" si="14"/>
        <v>27038.66</v>
      </c>
      <c r="J105" s="12">
        <f t="shared" si="15"/>
        <v>164.08696311804954</v>
      </c>
      <c r="K105" s="45">
        <v>1.4610191481382479E-2</v>
      </c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</row>
    <row r="106" spans="1:58" s="3" customFormat="1" x14ac:dyDescent="0.2">
      <c r="A106" s="3">
        <v>375</v>
      </c>
      <c r="B106" s="19" t="s">
        <v>122</v>
      </c>
      <c r="C106" s="16">
        <v>81.137</v>
      </c>
      <c r="D106" s="31">
        <v>104045</v>
      </c>
      <c r="E106" s="12">
        <f t="shared" si="12"/>
        <v>1282.3372813882693</v>
      </c>
      <c r="F106" s="41">
        <v>0</v>
      </c>
      <c r="G106" s="11">
        <f t="shared" si="13"/>
        <v>0</v>
      </c>
      <c r="H106" s="40" t="s">
        <v>0</v>
      </c>
      <c r="I106" s="11">
        <f t="shared" si="14"/>
        <v>104045</v>
      </c>
      <c r="J106" s="12">
        <f t="shared" si="15"/>
        <v>1282.3372813882693</v>
      </c>
      <c r="K106" s="45">
        <v>2.0620789081647415E-2</v>
      </c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</row>
    <row r="107" spans="1:58" s="3" customFormat="1" x14ac:dyDescent="0.2">
      <c r="A107" s="3">
        <v>413</v>
      </c>
      <c r="B107" s="19" t="s">
        <v>123</v>
      </c>
      <c r="C107" s="16">
        <v>61</v>
      </c>
      <c r="D107" s="31">
        <v>37338.980000000003</v>
      </c>
      <c r="E107" s="12">
        <f t="shared" si="12"/>
        <v>612.11442622950824</v>
      </c>
      <c r="F107" s="41">
        <v>0</v>
      </c>
      <c r="G107" s="11">
        <f t="shared" si="13"/>
        <v>0</v>
      </c>
      <c r="H107" s="40" t="s">
        <v>0</v>
      </c>
      <c r="I107" s="11">
        <f t="shared" si="14"/>
        <v>37338.980000000003</v>
      </c>
      <c r="J107" s="12">
        <f t="shared" si="15"/>
        <v>612.11442622950824</v>
      </c>
      <c r="K107" s="45">
        <v>3.0000016068998086E-2</v>
      </c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</row>
    <row r="108" spans="1:58" s="3" customFormat="1" x14ac:dyDescent="0.2">
      <c r="A108" s="3">
        <v>556</v>
      </c>
      <c r="B108" s="19" t="s">
        <v>124</v>
      </c>
      <c r="C108" s="16">
        <v>448.10064</v>
      </c>
      <c r="D108" s="31">
        <v>131339.9</v>
      </c>
      <c r="E108" s="12">
        <f t="shared" si="12"/>
        <v>293.10357601810165</v>
      </c>
      <c r="F108" s="41">
        <v>665</v>
      </c>
      <c r="G108" s="11">
        <f t="shared" si="13"/>
        <v>1.4840416206502183</v>
      </c>
      <c r="H108" s="40" t="s">
        <v>0</v>
      </c>
      <c r="I108" s="11">
        <f t="shared" si="14"/>
        <v>130674.9</v>
      </c>
      <c r="J108" s="12">
        <f t="shared" si="15"/>
        <v>291.61953439745145</v>
      </c>
      <c r="K108" s="45">
        <v>1.3847734009238695E-2</v>
      </c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</row>
    <row r="109" spans="1:58" s="3" customFormat="1" x14ac:dyDescent="0.2">
      <c r="A109" s="3">
        <v>216</v>
      </c>
      <c r="B109" s="19" t="s">
        <v>125</v>
      </c>
      <c r="C109" s="16">
        <v>699.22943999999995</v>
      </c>
      <c r="D109" s="31">
        <v>159195.73000000001</v>
      </c>
      <c r="E109" s="12">
        <f t="shared" si="12"/>
        <v>227.6730939704141</v>
      </c>
      <c r="F109" s="41">
        <v>1140.21</v>
      </c>
      <c r="G109" s="11">
        <f t="shared" si="13"/>
        <v>1.6306664662174408</v>
      </c>
      <c r="H109" s="40" t="s">
        <v>0</v>
      </c>
      <c r="I109" s="11">
        <f t="shared" si="14"/>
        <v>158055.52000000002</v>
      </c>
      <c r="J109" s="12">
        <f t="shared" si="15"/>
        <v>226.04242750419667</v>
      </c>
      <c r="K109" s="45">
        <v>1.4354153845709273E-2</v>
      </c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</row>
    <row r="110" spans="1:58" s="3" customFormat="1" x14ac:dyDescent="0.2">
      <c r="A110" s="3">
        <v>206</v>
      </c>
      <c r="B110" s="19" t="s">
        <v>126</v>
      </c>
      <c r="C110" s="16">
        <v>209.03</v>
      </c>
      <c r="D110" s="31">
        <v>19900.68</v>
      </c>
      <c r="E110" s="12">
        <f t="shared" si="12"/>
        <v>95.204898818351438</v>
      </c>
      <c r="F110" s="41">
        <v>294</v>
      </c>
      <c r="G110" s="11">
        <f t="shared" si="13"/>
        <v>1.406496675118404</v>
      </c>
      <c r="H110" s="40" t="s">
        <v>0</v>
      </c>
      <c r="I110" s="11">
        <f t="shared" si="14"/>
        <v>19606.68</v>
      </c>
      <c r="J110" s="12">
        <f t="shared" si="15"/>
        <v>93.798402143233034</v>
      </c>
      <c r="K110" s="45">
        <v>2.9999979900184336E-2</v>
      </c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</row>
    <row r="111" spans="1:58" s="3" customFormat="1" x14ac:dyDescent="0.2">
      <c r="A111" s="3">
        <v>287</v>
      </c>
      <c r="B111" s="19" t="s">
        <v>127</v>
      </c>
      <c r="C111" s="16">
        <v>104.37336000000001</v>
      </c>
      <c r="D111" s="31">
        <v>20359.79</v>
      </c>
      <c r="E111" s="12">
        <f t="shared" si="12"/>
        <v>195.06692129102674</v>
      </c>
      <c r="F111" s="41">
        <v>0</v>
      </c>
      <c r="G111" s="11">
        <f t="shared" si="13"/>
        <v>0</v>
      </c>
      <c r="H111" s="40" t="s">
        <v>0</v>
      </c>
      <c r="I111" s="11">
        <f t="shared" si="14"/>
        <v>20359.79</v>
      </c>
      <c r="J111" s="12">
        <f t="shared" si="15"/>
        <v>195.06692129102674</v>
      </c>
      <c r="K111" s="45">
        <v>1.476144891474818E-2</v>
      </c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</row>
    <row r="112" spans="1:58" s="3" customFormat="1" x14ac:dyDescent="0.2">
      <c r="A112" s="3">
        <v>523</v>
      </c>
      <c r="B112" s="19" t="s">
        <v>128</v>
      </c>
      <c r="C112" s="16">
        <v>618.17999999999995</v>
      </c>
      <c r="D112" s="31">
        <v>168284.06</v>
      </c>
      <c r="E112" s="12">
        <f t="shared" si="12"/>
        <v>272.22501536769227</v>
      </c>
      <c r="F112" s="41">
        <v>0</v>
      </c>
      <c r="G112" s="11">
        <f t="shared" si="13"/>
        <v>0</v>
      </c>
      <c r="H112" s="40" t="s">
        <v>0</v>
      </c>
      <c r="I112" s="11">
        <f t="shared" si="14"/>
        <v>168284.06</v>
      </c>
      <c r="J112" s="12">
        <f t="shared" si="15"/>
        <v>272.22501536769227</v>
      </c>
      <c r="K112" s="45">
        <v>2.1004722610091588E-2</v>
      </c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</row>
    <row r="113" spans="1:47" s="3" customFormat="1" x14ac:dyDescent="0.2">
      <c r="A113" s="3">
        <v>854</v>
      </c>
      <c r="B113" s="19" t="s">
        <v>129</v>
      </c>
      <c r="C113" s="16">
        <v>888.21</v>
      </c>
      <c r="D113" s="31">
        <v>211450.96</v>
      </c>
      <c r="E113" s="12">
        <f t="shared" si="12"/>
        <v>238.06415149570483</v>
      </c>
      <c r="F113" s="41">
        <v>81201.36</v>
      </c>
      <c r="G113" s="11">
        <f t="shared" si="13"/>
        <v>91.421353058398353</v>
      </c>
      <c r="H113" s="39">
        <v>1</v>
      </c>
      <c r="I113" s="11">
        <f t="shared" si="14"/>
        <v>130249.59999999999</v>
      </c>
      <c r="J113" s="12">
        <f t="shared" si="15"/>
        <v>146.64279843730648</v>
      </c>
      <c r="K113" s="45">
        <v>1.0431969663320544E-2</v>
      </c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</row>
    <row r="114" spans="1:47" s="3" customFormat="1" x14ac:dyDescent="0.2">
      <c r="A114" s="3">
        <v>201</v>
      </c>
      <c r="B114" s="19" t="s">
        <v>130</v>
      </c>
      <c r="C114" s="16">
        <v>731.18449999999996</v>
      </c>
      <c r="D114" s="31">
        <v>118567.36</v>
      </c>
      <c r="E114" s="12">
        <f t="shared" si="12"/>
        <v>162.157923205429</v>
      </c>
      <c r="F114" s="41">
        <v>4450</v>
      </c>
      <c r="G114" s="11">
        <f t="shared" si="13"/>
        <v>6.0860152259792164</v>
      </c>
      <c r="H114" s="40" t="s">
        <v>0</v>
      </c>
      <c r="I114" s="11">
        <f t="shared" si="14"/>
        <v>114117.36</v>
      </c>
      <c r="J114" s="12">
        <f t="shared" si="15"/>
        <v>156.0719079794498</v>
      </c>
      <c r="K114" s="45">
        <v>1.4541523063345546E-2</v>
      </c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</row>
    <row r="115" spans="1:47" s="3" customFormat="1" x14ac:dyDescent="0.2">
      <c r="A115" s="3">
        <v>855</v>
      </c>
      <c r="B115" s="19" t="s">
        <v>131</v>
      </c>
      <c r="C115" s="16">
        <v>319.7</v>
      </c>
      <c r="D115" s="31">
        <v>90298</v>
      </c>
      <c r="E115" s="12">
        <f t="shared" si="12"/>
        <v>282.44604316546764</v>
      </c>
      <c r="F115" s="41">
        <v>23308</v>
      </c>
      <c r="G115" s="11">
        <f t="shared" si="13"/>
        <v>72.905849233656554</v>
      </c>
      <c r="H115" s="39">
        <v>0.8</v>
      </c>
      <c r="I115" s="11">
        <f t="shared" si="14"/>
        <v>66990</v>
      </c>
      <c r="J115" s="12">
        <f t="shared" si="15"/>
        <v>209.54019393181107</v>
      </c>
      <c r="K115" s="45">
        <v>9.9999999999999551E-3</v>
      </c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</row>
    <row r="116" spans="1:47" s="3" customFormat="1" x14ac:dyDescent="0.2">
      <c r="A116" s="3">
        <v>200</v>
      </c>
      <c r="B116" s="19" t="s">
        <v>132</v>
      </c>
      <c r="C116" s="16">
        <v>119.3</v>
      </c>
      <c r="D116" s="31">
        <v>22571.4</v>
      </c>
      <c r="E116" s="12">
        <f t="shared" si="12"/>
        <v>189.19865884325233</v>
      </c>
      <c r="F116" s="41">
        <v>160</v>
      </c>
      <c r="G116" s="11">
        <f t="shared" si="13"/>
        <v>1.3411567476948869</v>
      </c>
      <c r="H116" s="40" t="s">
        <v>0</v>
      </c>
      <c r="I116" s="11">
        <f t="shared" si="14"/>
        <v>22411.4</v>
      </c>
      <c r="J116" s="12">
        <f t="shared" si="15"/>
        <v>187.85750209555744</v>
      </c>
      <c r="K116" s="45">
        <v>1.9040024101296259E-2</v>
      </c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</row>
    <row r="117" spans="1:47" s="3" customFormat="1" x14ac:dyDescent="0.2">
      <c r="A117" s="3">
        <v>285</v>
      </c>
      <c r="B117" s="19" t="s">
        <v>133</v>
      </c>
      <c r="C117" s="16">
        <v>633.64</v>
      </c>
      <c r="D117" s="31">
        <v>141281.82</v>
      </c>
      <c r="E117" s="12">
        <f t="shared" si="12"/>
        <v>222.96859415440946</v>
      </c>
      <c r="F117" s="41">
        <v>355</v>
      </c>
      <c r="G117" s="11">
        <f t="shared" si="13"/>
        <v>0.56025503440439373</v>
      </c>
      <c r="H117" s="40" t="s">
        <v>0</v>
      </c>
      <c r="I117" s="11">
        <f t="shared" si="14"/>
        <v>140926.82</v>
      </c>
      <c r="J117" s="12">
        <f t="shared" si="15"/>
        <v>222.40833912000505</v>
      </c>
      <c r="K117" s="45">
        <v>1.4864828326815188E-2</v>
      </c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</row>
    <row r="118" spans="1:47" s="3" customFormat="1" x14ac:dyDescent="0.2">
      <c r="A118" s="3">
        <v>89</v>
      </c>
      <c r="B118" s="19" t="s">
        <v>134</v>
      </c>
      <c r="C118" s="16">
        <v>4780.7697600000001</v>
      </c>
      <c r="D118" s="31">
        <v>1996247</v>
      </c>
      <c r="E118" s="12">
        <f t="shared" si="12"/>
        <v>417.55765289144563</v>
      </c>
      <c r="F118" s="41">
        <v>455229.49</v>
      </c>
      <c r="G118" s="11">
        <f t="shared" si="13"/>
        <v>95.220960818661126</v>
      </c>
      <c r="H118" s="39">
        <v>0.7</v>
      </c>
      <c r="I118" s="11">
        <f t="shared" si="14"/>
        <v>1541017.51</v>
      </c>
      <c r="J118" s="12">
        <f t="shared" si="15"/>
        <v>322.3366920727845</v>
      </c>
      <c r="K118" s="45">
        <v>1.9252672640209394E-2</v>
      </c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</row>
    <row r="119" spans="1:47" s="3" customFormat="1" x14ac:dyDescent="0.2">
      <c r="A119" s="3">
        <v>626</v>
      </c>
      <c r="B119" s="19" t="s">
        <v>135</v>
      </c>
      <c r="C119" s="16">
        <v>14.04</v>
      </c>
      <c r="D119" s="31">
        <v>6992</v>
      </c>
      <c r="E119" s="12">
        <f t="shared" si="12"/>
        <v>498.00569800569804</v>
      </c>
      <c r="F119" s="41">
        <v>0</v>
      </c>
      <c r="G119" s="11">
        <f t="shared" si="13"/>
        <v>0</v>
      </c>
      <c r="H119" s="40" t="s">
        <v>0</v>
      </c>
      <c r="I119" s="11">
        <f t="shared" si="14"/>
        <v>6992</v>
      </c>
      <c r="J119" s="12">
        <f t="shared" si="15"/>
        <v>498.00569800569804</v>
      </c>
      <c r="K119" s="45">
        <v>0.01</v>
      </c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</row>
    <row r="120" spans="1:47" s="3" customFormat="1" x14ac:dyDescent="0.2">
      <c r="A120" s="3">
        <v>610</v>
      </c>
      <c r="B120" s="19" t="s">
        <v>136</v>
      </c>
      <c r="C120" s="16">
        <v>162.62</v>
      </c>
      <c r="D120" s="31">
        <v>7137.83</v>
      </c>
      <c r="E120" s="12">
        <f t="shared" si="12"/>
        <v>43.892694625507318</v>
      </c>
      <c r="F120" s="41">
        <v>0</v>
      </c>
      <c r="G120" s="11">
        <f t="shared" si="13"/>
        <v>0</v>
      </c>
      <c r="H120" s="40" t="s">
        <v>0</v>
      </c>
      <c r="I120" s="11">
        <f t="shared" si="14"/>
        <v>7137.83</v>
      </c>
      <c r="J120" s="12">
        <f t="shared" si="15"/>
        <v>43.892694625507318</v>
      </c>
      <c r="K120" s="45">
        <v>1.0000238167622388E-2</v>
      </c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</row>
    <row r="121" spans="1:47" s="3" customFormat="1" x14ac:dyDescent="0.2">
      <c r="A121" s="3">
        <v>862</v>
      </c>
      <c r="B121" s="19" t="s">
        <v>137</v>
      </c>
      <c r="C121" s="16">
        <v>24.335999999999999</v>
      </c>
      <c r="D121" s="31">
        <v>9348.5</v>
      </c>
      <c r="E121" s="12">
        <f t="shared" si="12"/>
        <v>384.14283366206445</v>
      </c>
      <c r="F121" s="41">
        <v>0</v>
      </c>
      <c r="G121" s="11">
        <f t="shared" si="13"/>
        <v>0</v>
      </c>
      <c r="H121" s="40" t="s">
        <v>0</v>
      </c>
      <c r="I121" s="11">
        <f t="shared" si="14"/>
        <v>9348.5</v>
      </c>
      <c r="J121" s="12">
        <f t="shared" si="15"/>
        <v>384.14283366206445</v>
      </c>
      <c r="K121" s="45">
        <v>1.0062576883992053E-2</v>
      </c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</row>
    <row r="122" spans="1:47" s="3" customFormat="1" x14ac:dyDescent="0.2">
      <c r="A122" s="3">
        <v>136</v>
      </c>
      <c r="B122" s="19" t="s">
        <v>138</v>
      </c>
      <c r="C122" s="16">
        <v>6070.82</v>
      </c>
      <c r="D122" s="31">
        <v>1463891.46</v>
      </c>
      <c r="E122" s="12">
        <f t="shared" si="12"/>
        <v>241.13570489653787</v>
      </c>
      <c r="F122" s="41">
        <v>480328</v>
      </c>
      <c r="G122" s="11">
        <f t="shared" si="13"/>
        <v>79.120777753252455</v>
      </c>
      <c r="H122" s="40" t="s">
        <v>0</v>
      </c>
      <c r="I122" s="11">
        <f t="shared" si="14"/>
        <v>983563.46</v>
      </c>
      <c r="J122" s="12">
        <f t="shared" si="15"/>
        <v>162.01492714328543</v>
      </c>
      <c r="K122" s="45">
        <v>1.0499849490207512E-2</v>
      </c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</row>
    <row r="123" spans="1:47" s="3" customFormat="1" x14ac:dyDescent="0.2">
      <c r="A123" s="3">
        <v>357</v>
      </c>
      <c r="B123" s="19" t="s">
        <v>139</v>
      </c>
      <c r="C123" s="16">
        <v>26977</v>
      </c>
      <c r="D123" s="31">
        <v>5546216.4900000002</v>
      </c>
      <c r="E123" s="12">
        <f t="shared" si="12"/>
        <v>205.59055825332692</v>
      </c>
      <c r="F123" s="41">
        <v>3076052.36</v>
      </c>
      <c r="G123" s="11">
        <f t="shared" si="13"/>
        <v>114.02499759054008</v>
      </c>
      <c r="H123" s="39">
        <v>1</v>
      </c>
      <c r="I123" s="11">
        <f t="shared" si="14"/>
        <v>2470164.1300000004</v>
      </c>
      <c r="J123" s="12">
        <f t="shared" si="15"/>
        <v>91.565560662786837</v>
      </c>
      <c r="K123" s="45">
        <v>2.1606828766253125E-2</v>
      </c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</row>
    <row r="124" spans="1:47" s="3" customFormat="1" x14ac:dyDescent="0.2">
      <c r="A124" s="3">
        <v>34</v>
      </c>
      <c r="B124" s="19" t="s">
        <v>140</v>
      </c>
      <c r="C124" s="16">
        <v>3376.77</v>
      </c>
      <c r="D124" s="31">
        <v>1051152.05</v>
      </c>
      <c r="E124" s="12">
        <f t="shared" si="12"/>
        <v>311.28920536489011</v>
      </c>
      <c r="F124" s="41">
        <v>396169</v>
      </c>
      <c r="G124" s="11">
        <f t="shared" si="13"/>
        <v>117.32187859996387</v>
      </c>
      <c r="H124" s="39">
        <v>0.8</v>
      </c>
      <c r="I124" s="11">
        <f t="shared" si="14"/>
        <v>654983.05000000005</v>
      </c>
      <c r="J124" s="12">
        <f t="shared" si="15"/>
        <v>193.96732676492627</v>
      </c>
      <c r="K124" s="45">
        <v>3.0000008086365871E-2</v>
      </c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</row>
    <row r="125" spans="1:47" s="3" customFormat="1" x14ac:dyDescent="0.2">
      <c r="A125" s="3">
        <v>143</v>
      </c>
      <c r="B125" s="19" t="s">
        <v>141</v>
      </c>
      <c r="C125" s="16">
        <v>2927.61</v>
      </c>
      <c r="D125" s="31">
        <v>789020.86</v>
      </c>
      <c r="E125" s="12">
        <f t="shared" si="12"/>
        <v>269.51023531139731</v>
      </c>
      <c r="F125" s="41">
        <v>289206</v>
      </c>
      <c r="G125" s="11">
        <f t="shared" si="13"/>
        <v>98.785698914814475</v>
      </c>
      <c r="H125" s="39">
        <v>0.8</v>
      </c>
      <c r="I125" s="11">
        <f t="shared" si="14"/>
        <v>499814.86</v>
      </c>
      <c r="J125" s="12">
        <f t="shared" si="15"/>
        <v>170.72453639658286</v>
      </c>
      <c r="K125" s="45">
        <v>1.517056215725416E-2</v>
      </c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</row>
    <row r="126" spans="1:47" s="3" customFormat="1" x14ac:dyDescent="0.2">
      <c r="A126" s="3">
        <v>321</v>
      </c>
      <c r="B126" s="19" t="s">
        <v>142</v>
      </c>
      <c r="C126" s="16">
        <v>1144.3800000000001</v>
      </c>
      <c r="D126" s="31">
        <v>305266.28999999998</v>
      </c>
      <c r="E126" s="12">
        <f t="shared" si="12"/>
        <v>266.75255596917106</v>
      </c>
      <c r="F126" s="41">
        <v>88253.3</v>
      </c>
      <c r="G126" s="11">
        <f t="shared" si="13"/>
        <v>77.118876596934584</v>
      </c>
      <c r="H126" s="39">
        <v>1</v>
      </c>
      <c r="I126" s="11">
        <f t="shared" si="14"/>
        <v>217012.99</v>
      </c>
      <c r="J126" s="12">
        <f t="shared" si="15"/>
        <v>189.63367937223646</v>
      </c>
      <c r="K126" s="45">
        <v>3.0000004258576962E-2</v>
      </c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</row>
    <row r="127" spans="1:47" s="3" customFormat="1" x14ac:dyDescent="0.2">
      <c r="A127" s="3">
        <v>630</v>
      </c>
      <c r="B127" s="19" t="s">
        <v>143</v>
      </c>
      <c r="C127" s="16">
        <v>55.818449999999999</v>
      </c>
      <c r="D127" s="31">
        <v>19247.77</v>
      </c>
      <c r="E127" s="12">
        <f t="shared" si="12"/>
        <v>344.8280989529448</v>
      </c>
      <c r="F127" s="41">
        <v>0</v>
      </c>
      <c r="G127" s="11">
        <f t="shared" si="13"/>
        <v>0</v>
      </c>
      <c r="H127" s="40" t="s">
        <v>0</v>
      </c>
      <c r="I127" s="11">
        <f t="shared" si="14"/>
        <v>19247.77</v>
      </c>
      <c r="J127" s="12">
        <f t="shared" si="15"/>
        <v>344.8280989529448</v>
      </c>
      <c r="K127" s="45">
        <v>1.8357451278771524E-2</v>
      </c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</row>
    <row r="128" spans="1:47" s="3" customFormat="1" x14ac:dyDescent="0.2">
      <c r="A128" s="3">
        <v>271</v>
      </c>
      <c r="B128" s="19" t="s">
        <v>144</v>
      </c>
      <c r="C128" s="16">
        <v>1062</v>
      </c>
      <c r="D128" s="31">
        <v>314781.14</v>
      </c>
      <c r="E128" s="12">
        <f t="shared" si="12"/>
        <v>296.40408662900188</v>
      </c>
      <c r="F128" s="41">
        <v>458760</v>
      </c>
      <c r="G128" s="11">
        <f t="shared" si="13"/>
        <v>431.97740112994353</v>
      </c>
      <c r="H128" s="39">
        <v>1</v>
      </c>
      <c r="I128" s="11">
        <f t="shared" si="14"/>
        <v>-143978.85999999999</v>
      </c>
      <c r="J128" s="12">
        <f t="shared" si="15"/>
        <v>-135.57331450094162</v>
      </c>
      <c r="K128" s="45">
        <v>2.5332775654856671E-2</v>
      </c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</row>
    <row r="129" spans="1:47" s="3" customFormat="1" x14ac:dyDescent="0.2">
      <c r="A129" s="3">
        <v>236</v>
      </c>
      <c r="B129" s="19" t="s">
        <v>145</v>
      </c>
      <c r="C129" s="16">
        <v>964.88</v>
      </c>
      <c r="D129" s="31">
        <v>175441.31</v>
      </c>
      <c r="E129" s="12">
        <f t="shared" si="12"/>
        <v>181.82707694221043</v>
      </c>
      <c r="F129" s="41">
        <v>2500</v>
      </c>
      <c r="G129" s="11">
        <f t="shared" si="13"/>
        <v>2.5909957714949008</v>
      </c>
      <c r="H129" s="40" t="s">
        <v>0</v>
      </c>
      <c r="I129" s="11">
        <f t="shared" si="14"/>
        <v>172941.31</v>
      </c>
      <c r="J129" s="12">
        <f t="shared" si="15"/>
        <v>179.23608117071552</v>
      </c>
      <c r="K129" s="45">
        <v>1.0616142800119363E-2</v>
      </c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</row>
    <row r="130" spans="1:47" s="3" customFormat="1" x14ac:dyDescent="0.2">
      <c r="A130" s="3">
        <v>39</v>
      </c>
      <c r="B130" s="19" t="s">
        <v>146</v>
      </c>
      <c r="C130" s="16">
        <v>200.61945</v>
      </c>
      <c r="D130" s="31">
        <v>92904.46</v>
      </c>
      <c r="E130" s="12">
        <f t="shared" ref="E130:E161" si="16">+D130/C130</f>
        <v>463.08800068986335</v>
      </c>
      <c r="F130" s="41">
        <v>374</v>
      </c>
      <c r="G130" s="11">
        <f t="shared" ref="G130:G161" si="17">+F130/C130</f>
        <v>1.8642260259411538</v>
      </c>
      <c r="H130" s="40" t="s">
        <v>0</v>
      </c>
      <c r="I130" s="11">
        <f t="shared" ref="I130:I161" si="18">+D130-F130</f>
        <v>92530.46</v>
      </c>
      <c r="J130" s="12">
        <f t="shared" ref="J130:J161" si="19">+I130/C130</f>
        <v>461.2237746639222</v>
      </c>
      <c r="K130" s="45">
        <v>1.0129115437514985E-2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</row>
    <row r="131" spans="1:47" s="3" customFormat="1" x14ac:dyDescent="0.2">
      <c r="A131" s="3">
        <v>290</v>
      </c>
      <c r="B131" s="19" t="s">
        <v>147</v>
      </c>
      <c r="C131" s="16">
        <v>232.12799999999999</v>
      </c>
      <c r="D131" s="31">
        <v>78647.17</v>
      </c>
      <c r="E131" s="12">
        <f t="shared" si="16"/>
        <v>338.80949303832369</v>
      </c>
      <c r="F131" s="41">
        <v>0</v>
      </c>
      <c r="G131" s="11">
        <f t="shared" si="17"/>
        <v>0</v>
      </c>
      <c r="H131" s="40" t="s">
        <v>0</v>
      </c>
      <c r="I131" s="11">
        <f t="shared" si="18"/>
        <v>78647.17</v>
      </c>
      <c r="J131" s="12">
        <f t="shared" si="19"/>
        <v>338.80949303832369</v>
      </c>
      <c r="K131" s="45">
        <v>1.0517479522785096E-2</v>
      </c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</row>
    <row r="132" spans="1:47" s="3" customFormat="1" x14ac:dyDescent="0.2">
      <c r="A132" s="3">
        <v>627</v>
      </c>
      <c r="B132" s="19" t="s">
        <v>148</v>
      </c>
      <c r="C132" s="16">
        <v>315.5</v>
      </c>
      <c r="D132" s="31">
        <v>80401.91</v>
      </c>
      <c r="E132" s="12">
        <f t="shared" si="16"/>
        <v>254.83965134706816</v>
      </c>
      <c r="F132" s="41">
        <v>0</v>
      </c>
      <c r="G132" s="11">
        <f t="shared" si="17"/>
        <v>0</v>
      </c>
      <c r="H132" s="40" t="s">
        <v>0</v>
      </c>
      <c r="I132" s="11">
        <f t="shared" si="18"/>
        <v>80401.91</v>
      </c>
      <c r="J132" s="12">
        <f t="shared" si="19"/>
        <v>254.83965134706816</v>
      </c>
      <c r="K132" s="45">
        <v>2.7363529050491484E-2</v>
      </c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</row>
    <row r="133" spans="1:47" s="3" customFormat="1" x14ac:dyDescent="0.2">
      <c r="A133" s="3">
        <v>420</v>
      </c>
      <c r="B133" s="19" t="s">
        <v>149</v>
      </c>
      <c r="C133" s="16">
        <v>252</v>
      </c>
      <c r="D133" s="31">
        <v>21895.78</v>
      </c>
      <c r="E133" s="12">
        <f t="shared" si="16"/>
        <v>86.888015873015874</v>
      </c>
      <c r="F133" s="41">
        <v>0</v>
      </c>
      <c r="G133" s="11">
        <f t="shared" si="17"/>
        <v>0</v>
      </c>
      <c r="H133" s="40" t="s">
        <v>0</v>
      </c>
      <c r="I133" s="11">
        <f t="shared" si="18"/>
        <v>21895.78</v>
      </c>
      <c r="J133" s="12">
        <f t="shared" si="19"/>
        <v>86.888015873015874</v>
      </c>
      <c r="K133" s="45">
        <v>1.0000100475982257E-2</v>
      </c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</row>
    <row r="134" spans="1:47" s="3" customFormat="1" x14ac:dyDescent="0.2">
      <c r="A134" s="3">
        <v>12</v>
      </c>
      <c r="B134" s="19" t="s">
        <v>150</v>
      </c>
      <c r="C134" s="16">
        <v>6982.4</v>
      </c>
      <c r="D134" s="31">
        <v>2580321.67</v>
      </c>
      <c r="E134" s="12">
        <f t="shared" si="16"/>
        <v>369.54652698212652</v>
      </c>
      <c r="F134" s="41">
        <v>922197.98</v>
      </c>
      <c r="G134" s="11">
        <f t="shared" si="17"/>
        <v>132.07464195692026</v>
      </c>
      <c r="H134" s="39">
        <v>1</v>
      </c>
      <c r="I134" s="11">
        <f t="shared" si="18"/>
        <v>1658123.69</v>
      </c>
      <c r="J134" s="12">
        <f t="shared" si="19"/>
        <v>237.47188502520623</v>
      </c>
      <c r="K134" s="45">
        <v>2.9999996085759203E-2</v>
      </c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 s="3" customFormat="1" x14ac:dyDescent="0.2">
      <c r="A135" s="3">
        <v>871</v>
      </c>
      <c r="B135" s="19" t="s">
        <v>151</v>
      </c>
      <c r="C135" s="16">
        <v>37.32</v>
      </c>
      <c r="D135" s="31">
        <v>4572.49</v>
      </c>
      <c r="E135" s="12">
        <f t="shared" si="16"/>
        <v>122.5211682743837</v>
      </c>
      <c r="F135" s="41">
        <v>0</v>
      </c>
      <c r="G135" s="11">
        <f t="shared" si="17"/>
        <v>0</v>
      </c>
      <c r="H135" s="40" t="s">
        <v>0</v>
      </c>
      <c r="I135" s="11">
        <f t="shared" si="18"/>
        <v>4572.49</v>
      </c>
      <c r="J135" s="12">
        <f t="shared" si="19"/>
        <v>122.5211682743837</v>
      </c>
      <c r="K135" s="45">
        <v>2.9998972113662377E-2</v>
      </c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</row>
    <row r="136" spans="1:47" s="3" customFormat="1" x14ac:dyDescent="0.2">
      <c r="A136" s="3">
        <v>873</v>
      </c>
      <c r="B136" s="19" t="s">
        <v>152</v>
      </c>
      <c r="C136" s="16">
        <v>191.05</v>
      </c>
      <c r="D136" s="31">
        <v>9367.5</v>
      </c>
      <c r="E136" s="12">
        <f t="shared" si="16"/>
        <v>49.031667102852651</v>
      </c>
      <c r="F136" s="41">
        <v>0</v>
      </c>
      <c r="G136" s="11">
        <f t="shared" si="17"/>
        <v>0</v>
      </c>
      <c r="H136" s="40" t="s">
        <v>0</v>
      </c>
      <c r="I136" s="11">
        <f t="shared" si="18"/>
        <v>9367.5</v>
      </c>
      <c r="J136" s="12">
        <f t="shared" si="19"/>
        <v>49.031667102852651</v>
      </c>
      <c r="K136" s="45">
        <v>2.9999466239658441E-2</v>
      </c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</row>
    <row r="137" spans="1:47" s="3" customFormat="1" x14ac:dyDescent="0.2">
      <c r="A137" s="3">
        <v>75</v>
      </c>
      <c r="B137" s="19" t="s">
        <v>153</v>
      </c>
      <c r="C137" s="16">
        <v>2082.1320000000001</v>
      </c>
      <c r="D137" s="31">
        <v>314787.36</v>
      </c>
      <c r="E137" s="12">
        <f t="shared" si="16"/>
        <v>151.18511218308925</v>
      </c>
      <c r="F137" s="41">
        <v>395</v>
      </c>
      <c r="G137" s="11">
        <f t="shared" si="17"/>
        <v>0.18970939402497056</v>
      </c>
      <c r="H137" s="40" t="s">
        <v>0</v>
      </c>
      <c r="I137" s="11">
        <f t="shared" si="18"/>
        <v>314392.36</v>
      </c>
      <c r="J137" s="12">
        <f t="shared" si="19"/>
        <v>150.99540278906429</v>
      </c>
      <c r="K137" s="45">
        <v>1.0112731337115906E-2</v>
      </c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</row>
    <row r="138" spans="1:47" s="3" customFormat="1" x14ac:dyDescent="0.2">
      <c r="A138" s="3">
        <v>56</v>
      </c>
      <c r="B138" s="19" t="s">
        <v>154</v>
      </c>
      <c r="C138" s="16">
        <v>2721.7</v>
      </c>
      <c r="D138" s="31">
        <v>451433.72</v>
      </c>
      <c r="E138" s="12">
        <f t="shared" si="16"/>
        <v>165.86461402799722</v>
      </c>
      <c r="F138" s="41">
        <v>196457.13</v>
      </c>
      <c r="G138" s="11">
        <f t="shared" si="17"/>
        <v>72.181772421648247</v>
      </c>
      <c r="H138" s="39">
        <v>0.75</v>
      </c>
      <c r="I138" s="11">
        <f t="shared" si="18"/>
        <v>254976.58999999997</v>
      </c>
      <c r="J138" s="12">
        <f t="shared" si="19"/>
        <v>93.682841606348973</v>
      </c>
      <c r="K138" s="45">
        <v>1.0790775664697685E-2</v>
      </c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</row>
    <row r="139" spans="1:47" s="3" customFormat="1" x14ac:dyDescent="0.2">
      <c r="A139" s="3">
        <v>239</v>
      </c>
      <c r="B139" s="19" t="s">
        <v>15</v>
      </c>
      <c r="C139" s="16">
        <v>2712.75</v>
      </c>
      <c r="D139" s="31">
        <v>1733099.95</v>
      </c>
      <c r="E139" s="12">
        <f t="shared" si="16"/>
        <v>638.87197493318581</v>
      </c>
      <c r="F139" s="41">
        <v>286204.74</v>
      </c>
      <c r="G139" s="11">
        <f t="shared" si="17"/>
        <v>105.50354437379043</v>
      </c>
      <c r="H139" s="39">
        <v>1</v>
      </c>
      <c r="I139" s="11">
        <f t="shared" si="18"/>
        <v>1446895.21</v>
      </c>
      <c r="J139" s="12">
        <f t="shared" si="19"/>
        <v>533.36843055939539</v>
      </c>
      <c r="K139" s="45">
        <v>1.9098234928689565E-2</v>
      </c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</row>
    <row r="140" spans="1:47" s="3" customFormat="1" x14ac:dyDescent="0.2">
      <c r="A140" s="3">
        <v>441</v>
      </c>
      <c r="B140" s="19" t="s">
        <v>155</v>
      </c>
      <c r="C140" s="16">
        <v>66798</v>
      </c>
      <c r="D140" s="31">
        <v>15700226.190000001</v>
      </c>
      <c r="E140" s="12">
        <f t="shared" si="16"/>
        <v>235.04036333423159</v>
      </c>
      <c r="F140" s="41">
        <v>6432518.0899999999</v>
      </c>
      <c r="G140" s="11">
        <f t="shared" si="17"/>
        <v>96.298064163597715</v>
      </c>
      <c r="H140" s="39">
        <v>1</v>
      </c>
      <c r="I140" s="11">
        <f t="shared" si="18"/>
        <v>9267708.1000000015</v>
      </c>
      <c r="J140" s="12">
        <f t="shared" si="19"/>
        <v>138.74229917063388</v>
      </c>
      <c r="K140" s="45">
        <v>1.2564106886921125E-2</v>
      </c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</row>
    <row r="141" spans="1:47" s="3" customFormat="1" x14ac:dyDescent="0.2">
      <c r="A141" s="3">
        <v>41</v>
      </c>
      <c r="B141" s="19" t="s">
        <v>156</v>
      </c>
      <c r="C141" s="16">
        <v>1510.54</v>
      </c>
      <c r="D141" s="31">
        <v>364215.2</v>
      </c>
      <c r="E141" s="12">
        <f t="shared" si="16"/>
        <v>241.11589232989527</v>
      </c>
      <c r="F141" s="41">
        <v>229024</v>
      </c>
      <c r="G141" s="11">
        <f t="shared" si="17"/>
        <v>151.61730242165055</v>
      </c>
      <c r="H141" s="39">
        <v>1</v>
      </c>
      <c r="I141" s="11">
        <f t="shared" si="18"/>
        <v>135191.20000000001</v>
      </c>
      <c r="J141" s="12">
        <f t="shared" si="19"/>
        <v>89.498589908244739</v>
      </c>
      <c r="K141" s="45">
        <v>1.4373260643707244E-2</v>
      </c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</row>
    <row r="142" spans="1:47" s="3" customFormat="1" x14ac:dyDescent="0.2">
      <c r="A142" s="3">
        <v>878</v>
      </c>
      <c r="B142" s="19" t="s">
        <v>157</v>
      </c>
      <c r="C142" s="16">
        <v>6089.08</v>
      </c>
      <c r="D142" s="31">
        <v>1669963.37</v>
      </c>
      <c r="E142" s="12">
        <f t="shared" si="16"/>
        <v>274.25544909904289</v>
      </c>
      <c r="F142" s="41">
        <v>387142.59</v>
      </c>
      <c r="G142" s="11">
        <f t="shared" si="17"/>
        <v>63.579816655389656</v>
      </c>
      <c r="H142" s="40" t="s">
        <v>1</v>
      </c>
      <c r="I142" s="11">
        <f t="shared" si="18"/>
        <v>1282820.78</v>
      </c>
      <c r="J142" s="12">
        <f t="shared" si="19"/>
        <v>210.67563244365323</v>
      </c>
      <c r="K142" s="45">
        <v>1.0270488747306985E-2</v>
      </c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</row>
    <row r="143" spans="1:47" s="3" customFormat="1" x14ac:dyDescent="0.2">
      <c r="A143" s="3">
        <v>223</v>
      </c>
      <c r="B143" s="19" t="s">
        <v>158</v>
      </c>
      <c r="C143" s="16">
        <v>668.97</v>
      </c>
      <c r="D143" s="31">
        <v>165745.49</v>
      </c>
      <c r="E143" s="12">
        <f t="shared" si="16"/>
        <v>247.76221654184789</v>
      </c>
      <c r="F143" s="41">
        <v>1754</v>
      </c>
      <c r="G143" s="11">
        <f t="shared" si="17"/>
        <v>2.6219411931775713</v>
      </c>
      <c r="H143" s="40" t="s">
        <v>0</v>
      </c>
      <c r="I143" s="11">
        <f t="shared" si="18"/>
        <v>163991.49</v>
      </c>
      <c r="J143" s="12">
        <f t="shared" si="19"/>
        <v>245.14027534867031</v>
      </c>
      <c r="K143" s="45">
        <v>1.7264240493059579E-2</v>
      </c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</row>
    <row r="144" spans="1:47" s="3" customFormat="1" x14ac:dyDescent="0.2">
      <c r="A144" s="3">
        <v>270</v>
      </c>
      <c r="B144" s="19" t="s">
        <v>159</v>
      </c>
      <c r="C144" s="16">
        <v>82231</v>
      </c>
      <c r="D144" s="31">
        <v>18419779.280000001</v>
      </c>
      <c r="E144" s="12">
        <f t="shared" si="16"/>
        <v>224.00042903527867</v>
      </c>
      <c r="F144" s="41">
        <v>6277784.9500000002</v>
      </c>
      <c r="G144" s="11">
        <f t="shared" si="17"/>
        <v>76.343288419209301</v>
      </c>
      <c r="H144" s="39">
        <v>0.9</v>
      </c>
      <c r="I144" s="11">
        <f t="shared" si="18"/>
        <v>12141994.330000002</v>
      </c>
      <c r="J144" s="12">
        <f t="shared" si="19"/>
        <v>147.6571406160694</v>
      </c>
      <c r="K144" s="45">
        <v>1.6613427085538895E-2</v>
      </c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</row>
    <row r="145" spans="1:47" s="3" customFormat="1" x14ac:dyDescent="0.2">
      <c r="A145" s="3">
        <v>616</v>
      </c>
      <c r="B145" s="19" t="s">
        <v>160</v>
      </c>
      <c r="C145" s="16">
        <v>235.57</v>
      </c>
      <c r="D145" s="31">
        <v>130019.09</v>
      </c>
      <c r="E145" s="12">
        <f t="shared" si="16"/>
        <v>551.9339898968459</v>
      </c>
      <c r="F145" s="41">
        <v>26931.46</v>
      </c>
      <c r="G145" s="11">
        <f t="shared" si="17"/>
        <v>114.32465933692745</v>
      </c>
      <c r="H145" s="39">
        <v>0.75</v>
      </c>
      <c r="I145" s="11">
        <f t="shared" si="18"/>
        <v>103087.63</v>
      </c>
      <c r="J145" s="12">
        <f t="shared" si="19"/>
        <v>437.60933055991853</v>
      </c>
      <c r="K145" s="45">
        <v>3.0000056145601514E-2</v>
      </c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</row>
    <row r="146" spans="1:47" s="3" customFormat="1" x14ac:dyDescent="0.2">
      <c r="A146" s="3">
        <v>885</v>
      </c>
      <c r="B146" s="19" t="s">
        <v>161</v>
      </c>
      <c r="C146" s="16">
        <v>500.96</v>
      </c>
      <c r="D146" s="31">
        <v>110262.82</v>
      </c>
      <c r="E146" s="12">
        <f t="shared" si="16"/>
        <v>220.10304215905464</v>
      </c>
      <c r="F146" s="41">
        <v>54664.93</v>
      </c>
      <c r="G146" s="11">
        <f t="shared" si="17"/>
        <v>109.12034893005431</v>
      </c>
      <c r="H146" s="39">
        <v>1</v>
      </c>
      <c r="I146" s="11">
        <f t="shared" si="18"/>
        <v>55597.890000000007</v>
      </c>
      <c r="J146" s="12">
        <f t="shared" si="19"/>
        <v>110.98269322900033</v>
      </c>
      <c r="K146" s="45">
        <v>1.0090708726658633E-2</v>
      </c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</row>
    <row r="147" spans="1:47" s="3" customFormat="1" x14ac:dyDescent="0.2">
      <c r="A147" s="3">
        <v>293</v>
      </c>
      <c r="B147" s="19" t="s">
        <v>162</v>
      </c>
      <c r="C147" s="16">
        <v>7276.5</v>
      </c>
      <c r="D147" s="31">
        <v>1718066.59</v>
      </c>
      <c r="E147" s="12">
        <f t="shared" si="16"/>
        <v>236.11167319453034</v>
      </c>
      <c r="F147" s="41">
        <v>799854.48</v>
      </c>
      <c r="G147" s="11">
        <f t="shared" si="17"/>
        <v>109.92296846011132</v>
      </c>
      <c r="H147" s="39">
        <v>1</v>
      </c>
      <c r="I147" s="11">
        <f t="shared" si="18"/>
        <v>918212.1100000001</v>
      </c>
      <c r="J147" s="12">
        <f t="shared" si="19"/>
        <v>126.18870473441903</v>
      </c>
      <c r="K147" s="45">
        <v>1.3345111378948379E-2</v>
      </c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</row>
    <row r="148" spans="1:47" s="3" customFormat="1" x14ac:dyDescent="0.2">
      <c r="A148" s="3">
        <v>88</v>
      </c>
      <c r="B148" s="19" t="s">
        <v>163</v>
      </c>
      <c r="C148" s="16">
        <v>4195.6000000000004</v>
      </c>
      <c r="D148" s="31">
        <v>1387838.12</v>
      </c>
      <c r="E148" s="12">
        <f t="shared" si="16"/>
        <v>330.78418343026027</v>
      </c>
      <c r="F148" s="41">
        <v>476645.47</v>
      </c>
      <c r="G148" s="11">
        <f t="shared" si="17"/>
        <v>113.60603251024881</v>
      </c>
      <c r="H148" s="39">
        <v>1</v>
      </c>
      <c r="I148" s="11">
        <f t="shared" si="18"/>
        <v>911192.65000000014</v>
      </c>
      <c r="J148" s="12">
        <f t="shared" si="19"/>
        <v>217.17815092001146</v>
      </c>
      <c r="K148" s="45">
        <v>1.7598450170831028E-2</v>
      </c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</row>
    <row r="149" spans="1:47" s="3" customFormat="1" x14ac:dyDescent="0.2">
      <c r="A149" s="3">
        <v>437</v>
      </c>
      <c r="B149" s="19" t="s">
        <v>164</v>
      </c>
      <c r="C149" s="16">
        <v>482.47</v>
      </c>
      <c r="D149" s="31">
        <v>176595.04</v>
      </c>
      <c r="E149" s="12">
        <f t="shared" si="16"/>
        <v>366.0228407983916</v>
      </c>
      <c r="F149" s="41">
        <v>0</v>
      </c>
      <c r="G149" s="11">
        <f t="shared" si="17"/>
        <v>0</v>
      </c>
      <c r="H149" s="40" t="s">
        <v>0</v>
      </c>
      <c r="I149" s="11">
        <f t="shared" si="18"/>
        <v>176595.04</v>
      </c>
      <c r="J149" s="12">
        <f t="shared" si="19"/>
        <v>366.0228407983916</v>
      </c>
      <c r="K149" s="45">
        <v>9.9999977349306216E-3</v>
      </c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</row>
    <row r="150" spans="1:47" s="3" customFormat="1" x14ac:dyDescent="0.2">
      <c r="A150" s="3">
        <v>224</v>
      </c>
      <c r="B150" s="19" t="s">
        <v>165</v>
      </c>
      <c r="C150" s="16">
        <v>223.3296</v>
      </c>
      <c r="D150" s="31">
        <v>25838.91</v>
      </c>
      <c r="E150" s="12">
        <f t="shared" si="16"/>
        <v>115.69854600554517</v>
      </c>
      <c r="F150" s="41">
        <v>335</v>
      </c>
      <c r="G150" s="11">
        <f t="shared" si="17"/>
        <v>1.5000250750460307</v>
      </c>
      <c r="H150" s="40" t="s">
        <v>0</v>
      </c>
      <c r="I150" s="11">
        <f t="shared" si="18"/>
        <v>25503.91</v>
      </c>
      <c r="J150" s="12">
        <f t="shared" si="19"/>
        <v>114.19852093049914</v>
      </c>
      <c r="K150" s="45">
        <v>1.0053055643601004E-2</v>
      </c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</row>
    <row r="151" spans="1:47" s="3" customFormat="1" x14ac:dyDescent="0.2">
      <c r="A151" s="3">
        <v>562</v>
      </c>
      <c r="B151" s="19" t="s">
        <v>166</v>
      </c>
      <c r="C151" s="16">
        <v>43.991999999999997</v>
      </c>
      <c r="D151" s="31">
        <v>14252.71</v>
      </c>
      <c r="E151" s="12">
        <f t="shared" si="16"/>
        <v>323.98413347881433</v>
      </c>
      <c r="F151" s="41">
        <v>0</v>
      </c>
      <c r="G151" s="11">
        <f t="shared" si="17"/>
        <v>0</v>
      </c>
      <c r="H151" s="40" t="s">
        <v>0</v>
      </c>
      <c r="I151" s="11">
        <f t="shared" si="18"/>
        <v>14252.71</v>
      </c>
      <c r="J151" s="12">
        <f t="shared" si="19"/>
        <v>323.98413347881433</v>
      </c>
      <c r="K151" s="45">
        <v>2.9999908789275987E-2</v>
      </c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</row>
    <row r="152" spans="1:47" s="3" customFormat="1" x14ac:dyDescent="0.2">
      <c r="A152" s="3">
        <v>87</v>
      </c>
      <c r="B152" s="19" t="s">
        <v>8</v>
      </c>
      <c r="C152" s="16">
        <v>11460.8</v>
      </c>
      <c r="D152" s="31">
        <v>2797913.44</v>
      </c>
      <c r="E152" s="12">
        <f t="shared" si="16"/>
        <v>244.1289822699986</v>
      </c>
      <c r="F152" s="41">
        <v>1521098.25</v>
      </c>
      <c r="G152" s="11">
        <f t="shared" si="17"/>
        <v>132.72182133882453</v>
      </c>
      <c r="H152" s="39">
        <v>1</v>
      </c>
      <c r="I152" s="11">
        <f t="shared" si="18"/>
        <v>1276815.19</v>
      </c>
      <c r="J152" s="12">
        <f t="shared" si="19"/>
        <v>111.40716093117409</v>
      </c>
      <c r="K152" s="45">
        <v>1.2574709959576397E-2</v>
      </c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</row>
    <row r="153" spans="1:47" s="3" customFormat="1" x14ac:dyDescent="0.2">
      <c r="A153" s="3">
        <v>565</v>
      </c>
      <c r="B153" s="19" t="s">
        <v>167</v>
      </c>
      <c r="C153" s="16">
        <v>360.87799999999999</v>
      </c>
      <c r="D153" s="31">
        <v>127034.02</v>
      </c>
      <c r="E153" s="12">
        <f t="shared" si="16"/>
        <v>352.01375534114027</v>
      </c>
      <c r="F153" s="41">
        <v>842</v>
      </c>
      <c r="G153" s="11">
        <f t="shared" si="17"/>
        <v>2.3331984770476448</v>
      </c>
      <c r="H153" s="40" t="s">
        <v>0</v>
      </c>
      <c r="I153" s="11">
        <f t="shared" si="18"/>
        <v>126192.02</v>
      </c>
      <c r="J153" s="12">
        <f t="shared" si="19"/>
        <v>349.68055686409258</v>
      </c>
      <c r="K153" s="45">
        <v>1.0856068319336793E-2</v>
      </c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</row>
    <row r="154" spans="1:47" s="3" customFormat="1" x14ac:dyDescent="0.2">
      <c r="A154" s="3">
        <v>205</v>
      </c>
      <c r="B154" s="19" t="s">
        <v>168</v>
      </c>
      <c r="C154" s="16">
        <v>542.39328</v>
      </c>
      <c r="D154" s="31">
        <v>79653.710000000006</v>
      </c>
      <c r="E154" s="12">
        <f t="shared" si="16"/>
        <v>146.85600455816856</v>
      </c>
      <c r="F154" s="41">
        <v>187</v>
      </c>
      <c r="G154" s="11">
        <f t="shared" si="17"/>
        <v>0.34476828326486642</v>
      </c>
      <c r="H154" s="40" t="s">
        <v>0</v>
      </c>
      <c r="I154" s="11">
        <f t="shared" si="18"/>
        <v>79466.710000000006</v>
      </c>
      <c r="J154" s="12">
        <f t="shared" si="19"/>
        <v>146.51123627490372</v>
      </c>
      <c r="K154" s="45">
        <v>2.999998367935405E-2</v>
      </c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</row>
    <row r="155" spans="1:47" s="3" customFormat="1" x14ac:dyDescent="0.2">
      <c r="A155" s="3">
        <v>294</v>
      </c>
      <c r="B155" s="19" t="s">
        <v>169</v>
      </c>
      <c r="C155" s="16">
        <v>1090.23</v>
      </c>
      <c r="D155" s="31">
        <v>139660.62</v>
      </c>
      <c r="E155" s="12">
        <f t="shared" si="16"/>
        <v>128.10197848160479</v>
      </c>
      <c r="F155" s="41">
        <v>1292</v>
      </c>
      <c r="G155" s="11">
        <f t="shared" si="17"/>
        <v>1.185071040055768</v>
      </c>
      <c r="H155" s="40" t="s">
        <v>0</v>
      </c>
      <c r="I155" s="11">
        <f t="shared" si="18"/>
        <v>138368.62</v>
      </c>
      <c r="J155" s="12">
        <f t="shared" si="19"/>
        <v>126.91690744154903</v>
      </c>
      <c r="K155" s="45">
        <v>1.0900066174702631E-2</v>
      </c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</row>
    <row r="156" spans="1:47" s="3" customFormat="1" x14ac:dyDescent="0.2">
      <c r="A156" s="3">
        <v>603</v>
      </c>
      <c r="B156" s="19" t="s">
        <v>170</v>
      </c>
      <c r="C156" s="16">
        <v>26.866899999999998</v>
      </c>
      <c r="D156" s="31">
        <v>8073.1</v>
      </c>
      <c r="E156" s="12">
        <f t="shared" si="16"/>
        <v>300.48498338103769</v>
      </c>
      <c r="F156" s="41">
        <v>0</v>
      </c>
      <c r="G156" s="11">
        <f t="shared" si="17"/>
        <v>0</v>
      </c>
      <c r="H156" s="40" t="s">
        <v>0</v>
      </c>
      <c r="I156" s="11">
        <f t="shared" si="18"/>
        <v>8073.1</v>
      </c>
      <c r="J156" s="12">
        <f t="shared" si="19"/>
        <v>300.48498338103769</v>
      </c>
      <c r="K156" s="45">
        <v>1.7241208457717781E-2</v>
      </c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</row>
    <row r="157" spans="1:47" s="3" customFormat="1" x14ac:dyDescent="0.2">
      <c r="A157" s="3">
        <v>103</v>
      </c>
      <c r="B157" s="19" t="s">
        <v>171</v>
      </c>
      <c r="C157" s="16">
        <v>4096.7</v>
      </c>
      <c r="D157" s="31">
        <v>1020977.2</v>
      </c>
      <c r="E157" s="12">
        <f t="shared" si="16"/>
        <v>249.21942050919031</v>
      </c>
      <c r="F157" s="41">
        <v>495343</v>
      </c>
      <c r="G157" s="11">
        <f t="shared" si="17"/>
        <v>120.91268582029439</v>
      </c>
      <c r="H157" s="39">
        <v>1</v>
      </c>
      <c r="I157" s="11">
        <f t="shared" si="18"/>
        <v>525634.19999999995</v>
      </c>
      <c r="J157" s="12">
        <f t="shared" si="19"/>
        <v>128.30673468889594</v>
      </c>
      <c r="K157" s="45">
        <v>1.0502350101451742E-2</v>
      </c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</row>
    <row r="158" spans="1:47" s="3" customFormat="1" x14ac:dyDescent="0.2">
      <c r="A158" s="3">
        <v>55</v>
      </c>
      <c r="B158" s="19" t="s">
        <v>172</v>
      </c>
      <c r="C158" s="16">
        <v>3851.5</v>
      </c>
      <c r="D158" s="31">
        <v>926922.7</v>
      </c>
      <c r="E158" s="12">
        <f t="shared" si="16"/>
        <v>240.66537712579515</v>
      </c>
      <c r="F158" s="41">
        <v>88418.82</v>
      </c>
      <c r="G158" s="11">
        <f t="shared" si="17"/>
        <v>22.956982993638842</v>
      </c>
      <c r="H158" s="39">
        <v>0.5</v>
      </c>
      <c r="I158" s="11">
        <f t="shared" si="18"/>
        <v>838503.87999999989</v>
      </c>
      <c r="J158" s="12">
        <f t="shared" si="19"/>
        <v>217.70839413215629</v>
      </c>
      <c r="K158" s="45">
        <v>1.1184050191024433E-2</v>
      </c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</row>
    <row r="159" spans="1:47" s="3" customFormat="1" x14ac:dyDescent="0.2">
      <c r="A159" s="3">
        <v>404</v>
      </c>
      <c r="B159" s="19" t="s">
        <v>173</v>
      </c>
      <c r="C159" s="16">
        <v>402.61</v>
      </c>
      <c r="D159" s="31">
        <v>158064.54999999999</v>
      </c>
      <c r="E159" s="12">
        <f t="shared" si="16"/>
        <v>392.59966220411809</v>
      </c>
      <c r="F159" s="41">
        <v>362</v>
      </c>
      <c r="G159" s="11">
        <f t="shared" si="17"/>
        <v>0.89913315615608158</v>
      </c>
      <c r="H159" s="40" t="s">
        <v>0</v>
      </c>
      <c r="I159" s="11">
        <f t="shared" si="18"/>
        <v>157702.54999999999</v>
      </c>
      <c r="J159" s="12">
        <f t="shared" si="19"/>
        <v>391.70052904796199</v>
      </c>
      <c r="K159" s="45">
        <v>3.0000022142852415E-2</v>
      </c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</row>
    <row r="160" spans="1:47" s="3" customFormat="1" x14ac:dyDescent="0.2">
      <c r="A160" s="3">
        <v>182</v>
      </c>
      <c r="B160" s="19" t="s">
        <v>174</v>
      </c>
      <c r="C160" s="16">
        <v>534.11</v>
      </c>
      <c r="D160" s="31">
        <v>47325.13</v>
      </c>
      <c r="E160" s="12">
        <f t="shared" si="16"/>
        <v>88.605586864129108</v>
      </c>
      <c r="F160" s="41">
        <v>0</v>
      </c>
      <c r="G160" s="11">
        <f t="shared" si="17"/>
        <v>0</v>
      </c>
      <c r="H160" s="40" t="s">
        <v>0</v>
      </c>
      <c r="I160" s="11">
        <f t="shared" si="18"/>
        <v>47325.13</v>
      </c>
      <c r="J160" s="12">
        <f t="shared" si="19"/>
        <v>88.605586864129108</v>
      </c>
      <c r="K160" s="45">
        <v>1.1238003994917792E-2</v>
      </c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</row>
    <row r="161" spans="1:92" s="10" customFormat="1" x14ac:dyDescent="0.2">
      <c r="A161" s="3">
        <v>335</v>
      </c>
      <c r="B161" s="19" t="s">
        <v>175</v>
      </c>
      <c r="C161" s="16">
        <v>17994.14</v>
      </c>
      <c r="D161" s="31">
        <v>4416463.21</v>
      </c>
      <c r="E161" s="12">
        <f t="shared" si="16"/>
        <v>245.43897124286019</v>
      </c>
      <c r="F161" s="41">
        <v>812884.92</v>
      </c>
      <c r="G161" s="11">
        <f t="shared" si="17"/>
        <v>45.174980299141836</v>
      </c>
      <c r="H161" s="39">
        <v>0.5</v>
      </c>
      <c r="I161" s="11">
        <f t="shared" si="18"/>
        <v>3603578.29</v>
      </c>
      <c r="J161" s="12">
        <f t="shared" si="19"/>
        <v>200.26399094371834</v>
      </c>
      <c r="K161" s="45">
        <v>1.7978372336537655E-2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</row>
    <row r="162" spans="1:92" s="3" customFormat="1" x14ac:dyDescent="0.2">
      <c r="A162" s="3">
        <v>906</v>
      </c>
      <c r="B162" s="19" t="s">
        <v>176</v>
      </c>
      <c r="C162" s="16">
        <v>281.36160000000001</v>
      </c>
      <c r="D162" s="31">
        <v>117294.12</v>
      </c>
      <c r="E162" s="12">
        <f t="shared" ref="E162:E172" si="20">+D162/C162</f>
        <v>416.88034188034186</v>
      </c>
      <c r="F162" s="41">
        <v>120</v>
      </c>
      <c r="G162" s="11">
        <f t="shared" ref="G162:G172" si="21">+F162/C162</f>
        <v>0.42649743248545641</v>
      </c>
      <c r="H162" s="40" t="s">
        <v>0</v>
      </c>
      <c r="I162" s="11">
        <f t="shared" ref="I162:I195" si="22">+D162-F162</f>
        <v>117174.12</v>
      </c>
      <c r="J162" s="12">
        <f t="shared" ref="J162:J172" si="23">+I162/C162</f>
        <v>416.4538444478564</v>
      </c>
      <c r="K162" s="45">
        <v>1.3160591511322166E-2</v>
      </c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</row>
    <row r="163" spans="1:92" s="3" customFormat="1" x14ac:dyDescent="0.2">
      <c r="A163" s="3">
        <v>907</v>
      </c>
      <c r="B163" s="19" t="s">
        <v>177</v>
      </c>
      <c r="C163" s="16">
        <v>7.52</v>
      </c>
      <c r="D163" s="31">
        <v>14408.79</v>
      </c>
      <c r="E163" s="12">
        <f t="shared" si="20"/>
        <v>1916.0625000000002</v>
      </c>
      <c r="F163" s="41">
        <v>0</v>
      </c>
      <c r="G163" s="11">
        <f t="shared" si="21"/>
        <v>0</v>
      </c>
      <c r="H163" s="40" t="s">
        <v>0</v>
      </c>
      <c r="I163" s="11">
        <f t="shared" si="22"/>
        <v>14408.79</v>
      </c>
      <c r="J163" s="12">
        <f t="shared" si="23"/>
        <v>1916.0625000000002</v>
      </c>
      <c r="K163" s="45">
        <v>2.9999743212302931E-2</v>
      </c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</row>
    <row r="164" spans="1:92" s="3" customFormat="1" x14ac:dyDescent="0.2">
      <c r="A164" s="3">
        <v>909</v>
      </c>
      <c r="B164" s="19" t="s">
        <v>178</v>
      </c>
      <c r="C164" s="16">
        <v>650.24</v>
      </c>
      <c r="D164" s="31">
        <v>152914.47</v>
      </c>
      <c r="E164" s="12">
        <f t="shared" si="20"/>
        <v>235.16620017224409</v>
      </c>
      <c r="F164" s="41">
        <v>76892.639999999999</v>
      </c>
      <c r="G164" s="11">
        <f t="shared" si="21"/>
        <v>118.25270669291338</v>
      </c>
      <c r="H164" s="39">
        <v>1</v>
      </c>
      <c r="I164" s="11">
        <f t="shared" si="22"/>
        <v>76021.83</v>
      </c>
      <c r="J164" s="12">
        <f t="shared" si="23"/>
        <v>116.91349347933071</v>
      </c>
      <c r="K164" s="45">
        <v>1.060972189224476E-2</v>
      </c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</row>
    <row r="165" spans="1:92" s="3" customFormat="1" x14ac:dyDescent="0.2">
      <c r="A165" s="3">
        <v>510</v>
      </c>
      <c r="B165" s="19" t="s">
        <v>179</v>
      </c>
      <c r="C165" s="16">
        <v>378</v>
      </c>
      <c r="D165" s="31">
        <v>82368.41</v>
      </c>
      <c r="E165" s="12">
        <f t="shared" si="20"/>
        <v>217.90584656084658</v>
      </c>
      <c r="F165" s="41">
        <v>542</v>
      </c>
      <c r="G165" s="11">
        <f t="shared" si="21"/>
        <v>1.4338624338624339</v>
      </c>
      <c r="H165" s="40" t="s">
        <v>0</v>
      </c>
      <c r="I165" s="11">
        <f t="shared" si="22"/>
        <v>81826.41</v>
      </c>
      <c r="J165" s="12">
        <f t="shared" si="23"/>
        <v>216.47198412698413</v>
      </c>
      <c r="K165" s="45">
        <v>1.0188371974158504E-2</v>
      </c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</row>
    <row r="166" spans="1:92" s="3" customFormat="1" x14ac:dyDescent="0.2">
      <c r="A166" s="3">
        <v>296</v>
      </c>
      <c r="B166" s="19" t="s">
        <v>180</v>
      </c>
      <c r="C166" s="16">
        <v>648.64800000000002</v>
      </c>
      <c r="D166" s="31">
        <v>256288.02</v>
      </c>
      <c r="E166" s="12">
        <f t="shared" si="20"/>
        <v>395.1110926110926</v>
      </c>
      <c r="F166" s="41">
        <v>3163.33</v>
      </c>
      <c r="G166" s="11">
        <f t="shared" si="21"/>
        <v>4.8768052934719597</v>
      </c>
      <c r="H166" s="40" t="s">
        <v>0</v>
      </c>
      <c r="I166" s="11">
        <f t="shared" si="22"/>
        <v>253124.69</v>
      </c>
      <c r="J166" s="12">
        <f t="shared" si="23"/>
        <v>390.23428731762061</v>
      </c>
      <c r="K166" s="45">
        <v>1.6016862590768084E-2</v>
      </c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</row>
    <row r="167" spans="1:92" s="3" customFormat="1" x14ac:dyDescent="0.2">
      <c r="A167" s="3">
        <v>502</v>
      </c>
      <c r="B167" s="19" t="s">
        <v>181</v>
      </c>
      <c r="C167" s="16">
        <v>656.05060000000003</v>
      </c>
      <c r="D167" s="31">
        <v>103015.28</v>
      </c>
      <c r="E167" s="12">
        <f t="shared" si="20"/>
        <v>157.02337594081919</v>
      </c>
      <c r="F167" s="41">
        <v>0</v>
      </c>
      <c r="G167" s="11">
        <f t="shared" si="21"/>
        <v>0</v>
      </c>
      <c r="H167" s="40" t="s">
        <v>0</v>
      </c>
      <c r="I167" s="11">
        <f t="shared" si="22"/>
        <v>103015.28</v>
      </c>
      <c r="J167" s="12">
        <f t="shared" si="23"/>
        <v>157.02337594081919</v>
      </c>
      <c r="K167" s="45">
        <v>1.0411173953999783E-2</v>
      </c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</row>
    <row r="168" spans="1:92" s="3" customFormat="1" x14ac:dyDescent="0.2">
      <c r="A168" s="3">
        <v>301</v>
      </c>
      <c r="B168" s="19" t="s">
        <v>182</v>
      </c>
      <c r="C168" s="16">
        <v>484.84800000000001</v>
      </c>
      <c r="D168" s="31">
        <v>118867.19</v>
      </c>
      <c r="E168" s="12">
        <f t="shared" si="20"/>
        <v>245.16382453882454</v>
      </c>
      <c r="F168" s="41">
        <v>489</v>
      </c>
      <c r="G168" s="11">
        <f t="shared" si="21"/>
        <v>1.0085635085635085</v>
      </c>
      <c r="H168" s="40" t="s">
        <v>0</v>
      </c>
      <c r="I168" s="11">
        <f t="shared" si="22"/>
        <v>118378.19</v>
      </c>
      <c r="J168" s="12">
        <f t="shared" si="23"/>
        <v>244.15526103026102</v>
      </c>
      <c r="K168" s="45">
        <v>1.1477767750714067E-2</v>
      </c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</row>
    <row r="169" spans="1:92" s="3" customFormat="1" x14ac:dyDescent="0.2">
      <c r="A169" s="3">
        <v>612</v>
      </c>
      <c r="B169" s="19" t="s">
        <v>183</v>
      </c>
      <c r="C169" s="16">
        <v>369.66640000000001</v>
      </c>
      <c r="D169" s="31">
        <v>232457.81</v>
      </c>
      <c r="E169" s="12">
        <f t="shared" si="20"/>
        <v>628.83131926515364</v>
      </c>
      <c r="F169" s="41">
        <v>0</v>
      </c>
      <c r="G169" s="11">
        <f t="shared" si="21"/>
        <v>0</v>
      </c>
      <c r="H169" s="40" t="s">
        <v>0</v>
      </c>
      <c r="I169" s="11">
        <f t="shared" si="22"/>
        <v>232457.81</v>
      </c>
      <c r="J169" s="12">
        <f t="shared" si="23"/>
        <v>628.83131926515364</v>
      </c>
      <c r="K169" s="45">
        <v>2.809899138256549E-2</v>
      </c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</row>
    <row r="170" spans="1:92" s="3" customFormat="1" x14ac:dyDescent="0.2">
      <c r="A170" s="3">
        <v>346</v>
      </c>
      <c r="B170" s="19" t="s">
        <v>184</v>
      </c>
      <c r="C170" s="16">
        <v>207</v>
      </c>
      <c r="D170" s="31">
        <v>15073</v>
      </c>
      <c r="E170" s="12">
        <f t="shared" si="20"/>
        <v>72.816425120772948</v>
      </c>
      <c r="F170" s="41">
        <v>0</v>
      </c>
      <c r="G170" s="11">
        <f t="shared" si="21"/>
        <v>0</v>
      </c>
      <c r="H170" s="40" t="s">
        <v>0</v>
      </c>
      <c r="I170" s="11">
        <f t="shared" si="22"/>
        <v>15073</v>
      </c>
      <c r="J170" s="12">
        <f t="shared" si="23"/>
        <v>72.816425120772948</v>
      </c>
      <c r="K170" s="45">
        <v>9.9999999999999707E-3</v>
      </c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</row>
    <row r="171" spans="1:92" s="3" customFormat="1" x14ac:dyDescent="0.2">
      <c r="A171" s="3">
        <v>275</v>
      </c>
      <c r="B171" s="19" t="s">
        <v>185</v>
      </c>
      <c r="C171" s="16">
        <v>649.78</v>
      </c>
      <c r="D171" s="31">
        <v>183821.35</v>
      </c>
      <c r="E171" s="12">
        <f t="shared" si="20"/>
        <v>282.89782695681617</v>
      </c>
      <c r="F171" s="41">
        <v>64947.4</v>
      </c>
      <c r="G171" s="11">
        <f t="shared" si="21"/>
        <v>99.952907137800494</v>
      </c>
      <c r="H171" s="39">
        <v>1</v>
      </c>
      <c r="I171" s="11">
        <f t="shared" si="22"/>
        <v>118873.95000000001</v>
      </c>
      <c r="J171" s="12">
        <f t="shared" si="23"/>
        <v>182.94491981901569</v>
      </c>
      <c r="K171" s="45">
        <v>1.0254467176962798E-2</v>
      </c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</row>
    <row r="172" spans="1:92" s="3" customFormat="1" x14ac:dyDescent="0.2">
      <c r="A172" s="3">
        <v>233</v>
      </c>
      <c r="B172" s="19" t="s">
        <v>186</v>
      </c>
      <c r="C172" s="16">
        <v>1807.08</v>
      </c>
      <c r="D172" s="31">
        <v>245700.42</v>
      </c>
      <c r="E172" s="12">
        <f t="shared" si="20"/>
        <v>135.96543595192244</v>
      </c>
      <c r="F172" s="41">
        <v>0</v>
      </c>
      <c r="G172" s="11">
        <f t="shared" si="21"/>
        <v>0</v>
      </c>
      <c r="H172" s="40" t="s">
        <v>0</v>
      </c>
      <c r="I172" s="11">
        <f t="shared" si="22"/>
        <v>245700.42</v>
      </c>
      <c r="J172" s="12">
        <f t="shared" si="23"/>
        <v>135.96543595192244</v>
      </c>
      <c r="K172" s="45">
        <v>9.9999829060121257E-3</v>
      </c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</row>
    <row r="173" spans="1:92" s="3" customFormat="1" x14ac:dyDescent="0.2">
      <c r="A173" s="3">
        <v>920</v>
      </c>
      <c r="B173" s="19" t="s">
        <v>187</v>
      </c>
      <c r="C173" s="16">
        <v>0</v>
      </c>
      <c r="D173" s="31">
        <v>54954.11</v>
      </c>
      <c r="E173" s="12">
        <v>0</v>
      </c>
      <c r="F173" s="41">
        <v>0</v>
      </c>
      <c r="G173" s="11">
        <v>0</v>
      </c>
      <c r="H173" s="40" t="s">
        <v>0</v>
      </c>
      <c r="I173" s="11">
        <f t="shared" si="22"/>
        <v>54954.11</v>
      </c>
      <c r="J173" s="12">
        <v>0</v>
      </c>
      <c r="K173" s="45">
        <v>2.0728021980521504E-2</v>
      </c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</row>
    <row r="174" spans="1:92" s="3" customFormat="1" x14ac:dyDescent="0.2">
      <c r="A174" s="3">
        <v>331</v>
      </c>
      <c r="B174" s="19" t="s">
        <v>188</v>
      </c>
      <c r="C174" s="16">
        <v>570.97</v>
      </c>
      <c r="D174" s="31">
        <v>81666.48</v>
      </c>
      <c r="E174" s="12">
        <f t="shared" ref="E174:E195" si="24">+D174/C174</f>
        <v>143.03112247578682</v>
      </c>
      <c r="F174" s="41">
        <v>0</v>
      </c>
      <c r="G174" s="11">
        <f t="shared" ref="G174:G195" si="25">+F174/C174</f>
        <v>0</v>
      </c>
      <c r="H174" s="40" t="s">
        <v>0</v>
      </c>
      <c r="I174" s="11">
        <f t="shared" si="22"/>
        <v>81666.48</v>
      </c>
      <c r="J174" s="12">
        <f t="shared" ref="J174:J195" si="26">+I174/C174</f>
        <v>143.03112247578682</v>
      </c>
      <c r="K174" s="45">
        <v>2.788218617969096E-2</v>
      </c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</row>
    <row r="175" spans="1:92" s="3" customFormat="1" x14ac:dyDescent="0.2">
      <c r="A175" s="3">
        <v>8</v>
      </c>
      <c r="B175" s="19" t="s">
        <v>189</v>
      </c>
      <c r="C175" s="16">
        <v>2347.48</v>
      </c>
      <c r="D175" s="31">
        <v>451668.09</v>
      </c>
      <c r="E175" s="12">
        <f t="shared" si="24"/>
        <v>192.40551144205702</v>
      </c>
      <c r="F175" s="41">
        <v>3031.39</v>
      </c>
      <c r="G175" s="11">
        <f t="shared" si="25"/>
        <v>1.2913379453712066</v>
      </c>
      <c r="H175" s="40" t="s">
        <v>0</v>
      </c>
      <c r="I175" s="11">
        <f t="shared" si="22"/>
        <v>448636.7</v>
      </c>
      <c r="J175" s="12">
        <f t="shared" si="26"/>
        <v>191.11417349668582</v>
      </c>
      <c r="K175" s="45">
        <v>1.1731911368810782E-2</v>
      </c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</row>
    <row r="176" spans="1:92" s="3" customFormat="1" x14ac:dyDescent="0.2">
      <c r="A176" s="3">
        <v>924</v>
      </c>
      <c r="B176" s="19" t="s">
        <v>190</v>
      </c>
      <c r="C176" s="16">
        <v>195</v>
      </c>
      <c r="D176" s="31">
        <v>12482.52</v>
      </c>
      <c r="E176" s="12">
        <f t="shared" si="24"/>
        <v>64.012923076923073</v>
      </c>
      <c r="F176" s="41">
        <v>0</v>
      </c>
      <c r="G176" s="11">
        <f t="shared" si="25"/>
        <v>0</v>
      </c>
      <c r="H176" s="40" t="s">
        <v>0</v>
      </c>
      <c r="I176" s="11">
        <f t="shared" si="22"/>
        <v>12482.52</v>
      </c>
      <c r="J176" s="12">
        <f t="shared" si="26"/>
        <v>64.012923076923073</v>
      </c>
      <c r="K176" s="45">
        <v>1.0000384537737566E-2</v>
      </c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</row>
    <row r="177" spans="1:47" s="3" customFormat="1" x14ac:dyDescent="0.2">
      <c r="A177" s="3">
        <v>512</v>
      </c>
      <c r="B177" s="19" t="s">
        <v>191</v>
      </c>
      <c r="C177" s="16">
        <v>458</v>
      </c>
      <c r="D177" s="31">
        <v>44512.52</v>
      </c>
      <c r="E177" s="12">
        <f t="shared" si="24"/>
        <v>97.188908296943225</v>
      </c>
      <c r="F177" s="41">
        <v>8905.6</v>
      </c>
      <c r="G177" s="11">
        <f t="shared" si="25"/>
        <v>19.444541484716158</v>
      </c>
      <c r="H177" s="40" t="s">
        <v>0</v>
      </c>
      <c r="I177" s="11">
        <f t="shared" si="22"/>
        <v>35606.92</v>
      </c>
      <c r="J177" s="12">
        <f t="shared" si="26"/>
        <v>77.744366812227071</v>
      </c>
      <c r="K177" s="45">
        <v>3.0000098848593715E-2</v>
      </c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</row>
    <row r="178" spans="1:47" s="3" customFormat="1" x14ac:dyDescent="0.2">
      <c r="A178" s="3">
        <v>166</v>
      </c>
      <c r="B178" s="19" t="s">
        <v>192</v>
      </c>
      <c r="C178" s="16">
        <v>910.1</v>
      </c>
      <c r="D178" s="31">
        <v>177420.14</v>
      </c>
      <c r="E178" s="12">
        <f t="shared" si="24"/>
        <v>194.9457642017361</v>
      </c>
      <c r="F178" s="41">
        <v>322.24</v>
      </c>
      <c r="G178" s="11">
        <f t="shared" si="25"/>
        <v>0.35407098121085595</v>
      </c>
      <c r="H178" s="40" t="s">
        <v>0</v>
      </c>
      <c r="I178" s="11">
        <f t="shared" si="22"/>
        <v>177097.90000000002</v>
      </c>
      <c r="J178" s="12">
        <f t="shared" si="26"/>
        <v>194.59169322052523</v>
      </c>
      <c r="K178" s="45">
        <v>1.1809144102805876E-2</v>
      </c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</row>
    <row r="179" spans="1:47" s="3" customFormat="1" x14ac:dyDescent="0.2">
      <c r="A179" s="3">
        <v>245</v>
      </c>
      <c r="B179" s="19" t="s">
        <v>193</v>
      </c>
      <c r="C179" s="16">
        <v>211.31</v>
      </c>
      <c r="D179" s="31">
        <v>120577.99</v>
      </c>
      <c r="E179" s="12">
        <f t="shared" si="24"/>
        <v>570.62131465619234</v>
      </c>
      <c r="F179" s="41">
        <v>0</v>
      </c>
      <c r="G179" s="11">
        <f t="shared" si="25"/>
        <v>0</v>
      </c>
      <c r="H179" s="40" t="s">
        <v>0</v>
      </c>
      <c r="I179" s="11">
        <f t="shared" si="22"/>
        <v>120577.99</v>
      </c>
      <c r="J179" s="12">
        <f t="shared" si="26"/>
        <v>570.62131465619234</v>
      </c>
      <c r="K179" s="45">
        <v>3.0000002488016358E-2</v>
      </c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</row>
    <row r="180" spans="1:47" s="3" customFormat="1" x14ac:dyDescent="0.2">
      <c r="A180" s="3">
        <v>162</v>
      </c>
      <c r="B180" s="19" t="s">
        <v>194</v>
      </c>
      <c r="C180" s="16">
        <v>719.19</v>
      </c>
      <c r="D180" s="31">
        <v>227344.67</v>
      </c>
      <c r="E180" s="12">
        <f t="shared" si="24"/>
        <v>316.11211223737814</v>
      </c>
      <c r="F180" s="41">
        <v>48078.69</v>
      </c>
      <c r="G180" s="11">
        <f t="shared" si="25"/>
        <v>66.851165894965163</v>
      </c>
      <c r="H180" s="39">
        <v>0.75</v>
      </c>
      <c r="I180" s="11">
        <f t="shared" si="22"/>
        <v>179265.98</v>
      </c>
      <c r="J180" s="12">
        <f t="shared" si="26"/>
        <v>249.26094634241298</v>
      </c>
      <c r="K180" s="45">
        <v>2.4715908228682151E-2</v>
      </c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</row>
    <row r="181" spans="1:47" s="3" customFormat="1" x14ac:dyDescent="0.2">
      <c r="A181" s="3">
        <v>376</v>
      </c>
      <c r="B181" s="19" t="s">
        <v>14</v>
      </c>
      <c r="C181" s="16">
        <v>533.77420000000006</v>
      </c>
      <c r="D181" s="31">
        <v>187827</v>
      </c>
      <c r="E181" s="12">
        <f t="shared" si="24"/>
        <v>351.88474826996128</v>
      </c>
      <c r="F181" s="41">
        <v>1688</v>
      </c>
      <c r="G181" s="11">
        <f t="shared" si="25"/>
        <v>3.1623858927613959</v>
      </c>
      <c r="H181" s="40" t="s">
        <v>0</v>
      </c>
      <c r="I181" s="11">
        <f t="shared" si="22"/>
        <v>186139</v>
      </c>
      <c r="J181" s="12">
        <f t="shared" si="26"/>
        <v>348.72236237719989</v>
      </c>
      <c r="K181" s="45">
        <v>1.0394192528230753E-2</v>
      </c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</row>
    <row r="182" spans="1:47" s="3" customFormat="1" x14ac:dyDescent="0.2">
      <c r="A182" s="3">
        <v>123</v>
      </c>
      <c r="B182" s="19" t="s">
        <v>195</v>
      </c>
      <c r="C182" s="16">
        <v>4888.04</v>
      </c>
      <c r="D182" s="31">
        <v>649932.81999999995</v>
      </c>
      <c r="E182" s="12">
        <f t="shared" si="24"/>
        <v>132.9638914575167</v>
      </c>
      <c r="F182" s="41">
        <v>0</v>
      </c>
      <c r="G182" s="11">
        <f t="shared" si="25"/>
        <v>0</v>
      </c>
      <c r="H182" s="40" t="s">
        <v>0</v>
      </c>
      <c r="I182" s="11">
        <f t="shared" si="22"/>
        <v>649932.81999999995</v>
      </c>
      <c r="J182" s="12">
        <f t="shared" si="26"/>
        <v>132.9638914575167</v>
      </c>
      <c r="K182" s="45">
        <v>1.3003497807665576E-2</v>
      </c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</row>
    <row r="183" spans="1:47" s="3" customFormat="1" x14ac:dyDescent="0.2">
      <c r="A183" s="3">
        <v>430</v>
      </c>
      <c r="B183" s="19" t="s">
        <v>196</v>
      </c>
      <c r="C183" s="16">
        <v>2067.71</v>
      </c>
      <c r="D183" s="31">
        <v>280283</v>
      </c>
      <c r="E183" s="12">
        <f t="shared" si="24"/>
        <v>135.55237436584434</v>
      </c>
      <c r="F183" s="41">
        <v>795</v>
      </c>
      <c r="G183" s="11">
        <f t="shared" si="25"/>
        <v>0.38448331729304397</v>
      </c>
      <c r="H183" s="40" t="s">
        <v>0</v>
      </c>
      <c r="I183" s="11">
        <f t="shared" si="22"/>
        <v>279488</v>
      </c>
      <c r="J183" s="12">
        <f t="shared" si="26"/>
        <v>135.1678910485513</v>
      </c>
      <c r="K183" s="45">
        <v>1.1669241445253555E-2</v>
      </c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</row>
    <row r="184" spans="1:47" s="3" customFormat="1" x14ac:dyDescent="0.2">
      <c r="A184" s="3">
        <v>20</v>
      </c>
      <c r="B184" s="19" t="s">
        <v>197</v>
      </c>
      <c r="C184" s="16">
        <v>148798</v>
      </c>
      <c r="D184" s="31">
        <v>31746800.43</v>
      </c>
      <c r="E184" s="12">
        <f t="shared" si="24"/>
        <v>213.35502110243416</v>
      </c>
      <c r="F184" s="41">
        <v>12929933.699999999</v>
      </c>
      <c r="G184" s="11">
        <f t="shared" si="25"/>
        <v>86.895883681232263</v>
      </c>
      <c r="H184" s="39">
        <v>1</v>
      </c>
      <c r="I184" s="11">
        <f t="shared" si="22"/>
        <v>18816866.73</v>
      </c>
      <c r="J184" s="12">
        <f t="shared" si="26"/>
        <v>126.4591374212019</v>
      </c>
      <c r="K184" s="45">
        <v>2.4417269441347596E-2</v>
      </c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</row>
    <row r="185" spans="1:47" s="3" customFormat="1" x14ac:dyDescent="0.2">
      <c r="A185" s="3">
        <v>888</v>
      </c>
      <c r="B185" s="19" t="s">
        <v>198</v>
      </c>
      <c r="C185" s="16">
        <v>232.78319999999999</v>
      </c>
      <c r="D185" s="31">
        <v>20479.900000000001</v>
      </c>
      <c r="E185" s="12">
        <f t="shared" si="24"/>
        <v>87.9784279965221</v>
      </c>
      <c r="F185" s="41">
        <v>0</v>
      </c>
      <c r="G185" s="11">
        <f t="shared" si="25"/>
        <v>0</v>
      </c>
      <c r="H185" s="40" t="s">
        <v>0</v>
      </c>
      <c r="I185" s="11">
        <f t="shared" si="22"/>
        <v>20479.900000000001</v>
      </c>
      <c r="J185" s="12">
        <f t="shared" si="26"/>
        <v>87.9784279965221</v>
      </c>
      <c r="K185" s="45">
        <v>1.0000048828363384E-2</v>
      </c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</row>
    <row r="186" spans="1:47" s="3" customFormat="1" x14ac:dyDescent="0.2">
      <c r="A186" s="3">
        <v>936</v>
      </c>
      <c r="B186" s="19" t="s">
        <v>199</v>
      </c>
      <c r="C186" s="16">
        <v>14.46</v>
      </c>
      <c r="D186" s="31">
        <v>8236.7199999999993</v>
      </c>
      <c r="E186" s="12">
        <f t="shared" si="24"/>
        <v>569.62102351313956</v>
      </c>
      <c r="F186" s="41">
        <v>161.33000000000001</v>
      </c>
      <c r="G186" s="11">
        <f t="shared" si="25"/>
        <v>11.15698478561549</v>
      </c>
      <c r="H186" s="40" t="s">
        <v>0</v>
      </c>
      <c r="I186" s="11">
        <f t="shared" si="22"/>
        <v>8075.3899999999994</v>
      </c>
      <c r="J186" s="12">
        <f t="shared" si="26"/>
        <v>558.4640387275241</v>
      </c>
      <c r="K186" s="45">
        <v>2.9998591672413082E-2</v>
      </c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</row>
    <row r="187" spans="1:47" s="3" customFormat="1" x14ac:dyDescent="0.2">
      <c r="A187" s="3">
        <v>53</v>
      </c>
      <c r="B187" s="19" t="s">
        <v>200</v>
      </c>
      <c r="C187" s="16">
        <v>32102</v>
      </c>
      <c r="D187" s="31">
        <v>6113673.1800000006</v>
      </c>
      <c r="E187" s="12">
        <f t="shared" si="24"/>
        <v>190.4452426640085</v>
      </c>
      <c r="F187" s="41">
        <v>3623338</v>
      </c>
      <c r="G187" s="11">
        <f t="shared" si="25"/>
        <v>112.86954083857704</v>
      </c>
      <c r="H187" s="39">
        <v>1</v>
      </c>
      <c r="I187" s="11">
        <f t="shared" si="22"/>
        <v>2490335.1800000006</v>
      </c>
      <c r="J187" s="12">
        <f t="shared" si="26"/>
        <v>77.575701825431452</v>
      </c>
      <c r="K187" s="45">
        <v>1.3763830273962989E-2</v>
      </c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</row>
    <row r="188" spans="1:47" s="3" customFormat="1" x14ac:dyDescent="0.2">
      <c r="A188" s="3">
        <v>21</v>
      </c>
      <c r="B188" s="19" t="s">
        <v>201</v>
      </c>
      <c r="C188" s="16">
        <v>3835.3536000000004</v>
      </c>
      <c r="D188" s="31">
        <v>1009882.52</v>
      </c>
      <c r="E188" s="12">
        <f t="shared" si="24"/>
        <v>263.30884328370661</v>
      </c>
      <c r="F188" s="41">
        <v>47215.62</v>
      </c>
      <c r="G188" s="11">
        <f t="shared" si="25"/>
        <v>12.31063023758748</v>
      </c>
      <c r="H188" s="39">
        <v>1</v>
      </c>
      <c r="I188" s="11">
        <f t="shared" si="22"/>
        <v>962666.9</v>
      </c>
      <c r="J188" s="12">
        <f t="shared" si="26"/>
        <v>250.99821304611913</v>
      </c>
      <c r="K188" s="45">
        <v>2.1646894135765364E-2</v>
      </c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</row>
    <row r="189" spans="1:47" s="3" customFormat="1" x14ac:dyDescent="0.2">
      <c r="A189" s="3">
        <v>192</v>
      </c>
      <c r="B189" s="19" t="s">
        <v>202</v>
      </c>
      <c r="C189" s="16">
        <v>198</v>
      </c>
      <c r="D189" s="31">
        <v>51062</v>
      </c>
      <c r="E189" s="12">
        <f t="shared" si="24"/>
        <v>257.88888888888891</v>
      </c>
      <c r="F189" s="41">
        <v>2900</v>
      </c>
      <c r="G189" s="11">
        <f t="shared" si="25"/>
        <v>14.646464646464647</v>
      </c>
      <c r="H189" s="39">
        <v>0.3</v>
      </c>
      <c r="I189" s="11">
        <f t="shared" si="22"/>
        <v>48162</v>
      </c>
      <c r="J189" s="12">
        <f t="shared" si="26"/>
        <v>243.24242424242425</v>
      </c>
      <c r="K189" s="45">
        <v>1.0092828326348372E-2</v>
      </c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</row>
    <row r="190" spans="1:47" s="3" customFormat="1" x14ac:dyDescent="0.2">
      <c r="A190" s="3">
        <v>604</v>
      </c>
      <c r="B190" s="19" t="s">
        <v>203</v>
      </c>
      <c r="C190" s="16">
        <v>822.83</v>
      </c>
      <c r="D190" s="31">
        <v>80932</v>
      </c>
      <c r="E190" s="12">
        <f t="shared" si="24"/>
        <v>98.358105562509863</v>
      </c>
      <c r="F190" s="41">
        <v>665</v>
      </c>
      <c r="G190" s="11">
        <f t="shared" si="25"/>
        <v>0.80818638114798924</v>
      </c>
      <c r="H190" s="40" t="s">
        <v>0</v>
      </c>
      <c r="I190" s="11">
        <f t="shared" si="22"/>
        <v>80267</v>
      </c>
      <c r="J190" s="12">
        <f t="shared" si="26"/>
        <v>97.549919181361886</v>
      </c>
      <c r="K190" s="45">
        <v>1.0000000000000087E-2</v>
      </c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</row>
    <row r="191" spans="1:47" s="3" customFormat="1" x14ac:dyDescent="0.2">
      <c r="A191" s="3">
        <v>394</v>
      </c>
      <c r="B191" s="19" t="s">
        <v>204</v>
      </c>
      <c r="C191" s="16">
        <v>816</v>
      </c>
      <c r="D191" s="31">
        <v>110985</v>
      </c>
      <c r="E191" s="12">
        <f t="shared" si="24"/>
        <v>136.0110294117647</v>
      </c>
      <c r="F191" s="41">
        <v>0</v>
      </c>
      <c r="G191" s="11">
        <f t="shared" si="25"/>
        <v>0</v>
      </c>
      <c r="H191" s="40" t="s">
        <v>0</v>
      </c>
      <c r="I191" s="11">
        <f t="shared" si="22"/>
        <v>110985</v>
      </c>
      <c r="J191" s="12">
        <f t="shared" si="26"/>
        <v>136.0110294117647</v>
      </c>
      <c r="K191" s="45">
        <v>1.0000000000000052E-2</v>
      </c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</row>
    <row r="192" spans="1:47" s="3" customFormat="1" x14ac:dyDescent="0.2">
      <c r="A192" s="3">
        <v>631</v>
      </c>
      <c r="B192" s="19" t="s">
        <v>205</v>
      </c>
      <c r="C192" s="16">
        <v>341.91</v>
      </c>
      <c r="D192" s="31">
        <v>46243.94</v>
      </c>
      <c r="E192" s="12">
        <f t="shared" si="24"/>
        <v>135.25179140709542</v>
      </c>
      <c r="F192" s="41">
        <v>360</v>
      </c>
      <c r="G192" s="11">
        <f t="shared" si="25"/>
        <v>1.0529086601737299</v>
      </c>
      <c r="H192" s="40" t="s">
        <v>0</v>
      </c>
      <c r="I192" s="11">
        <f t="shared" si="22"/>
        <v>45883.94</v>
      </c>
      <c r="J192" s="12">
        <f t="shared" si="26"/>
        <v>134.1988827469217</v>
      </c>
      <c r="K192" s="45">
        <v>1.1229363241972913E-2</v>
      </c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</row>
    <row r="193" spans="1:47" s="3" customFormat="1" x14ac:dyDescent="0.2">
      <c r="A193" s="3">
        <v>232</v>
      </c>
      <c r="B193" s="19" t="s">
        <v>206</v>
      </c>
      <c r="C193" s="16">
        <v>5.5360000000000005</v>
      </c>
      <c r="D193" s="31">
        <v>15591.81</v>
      </c>
      <c r="E193" s="12">
        <f t="shared" si="24"/>
        <v>2816.4396676300576</v>
      </c>
      <c r="F193" s="41">
        <v>0</v>
      </c>
      <c r="G193" s="11">
        <f t="shared" si="25"/>
        <v>0</v>
      </c>
      <c r="H193" s="40" t="s">
        <v>0</v>
      </c>
      <c r="I193" s="11">
        <f t="shared" si="22"/>
        <v>15591.81</v>
      </c>
      <c r="J193" s="12">
        <f t="shared" si="26"/>
        <v>2816.4396676300576</v>
      </c>
      <c r="K193" s="45">
        <v>2.9999724214186809E-2</v>
      </c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</row>
    <row r="194" spans="1:47" s="3" customFormat="1" x14ac:dyDescent="0.2">
      <c r="A194" s="3">
        <v>325</v>
      </c>
      <c r="B194" s="19" t="s">
        <v>207</v>
      </c>
      <c r="C194" s="16">
        <v>357.53909999999996</v>
      </c>
      <c r="D194" s="31">
        <v>101901.1</v>
      </c>
      <c r="E194" s="12">
        <f t="shared" si="24"/>
        <v>285.00687057723201</v>
      </c>
      <c r="F194" s="41">
        <v>0</v>
      </c>
      <c r="G194" s="11">
        <f t="shared" si="25"/>
        <v>0</v>
      </c>
      <c r="H194" s="40" t="s">
        <v>0</v>
      </c>
      <c r="I194" s="11">
        <f t="shared" si="22"/>
        <v>101901.1</v>
      </c>
      <c r="J194" s="12">
        <f t="shared" si="26"/>
        <v>285.00687057723201</v>
      </c>
      <c r="K194" s="45">
        <v>1.0093512238827583E-2</v>
      </c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</row>
    <row r="195" spans="1:47" s="3" customFormat="1" ht="13.5" thickBot="1" x14ac:dyDescent="0.25">
      <c r="A195" s="3">
        <v>97</v>
      </c>
      <c r="B195" s="21" t="s">
        <v>208</v>
      </c>
      <c r="C195" s="36">
        <v>43516</v>
      </c>
      <c r="D195" s="32">
        <v>10504468.43</v>
      </c>
      <c r="E195" s="12">
        <f t="shared" si="24"/>
        <v>241.39324455372736</v>
      </c>
      <c r="F195" s="43">
        <v>4343089.12</v>
      </c>
      <c r="G195" s="11">
        <f t="shared" si="25"/>
        <v>99.804419523853298</v>
      </c>
      <c r="H195" s="39">
        <v>0.9</v>
      </c>
      <c r="I195" s="11">
        <f t="shared" si="22"/>
        <v>6161379.3099999996</v>
      </c>
      <c r="J195" s="12">
        <f t="shared" si="26"/>
        <v>141.58882502987407</v>
      </c>
      <c r="K195" s="46">
        <v>1.1726540073955965E-2</v>
      </c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</row>
    <row r="196" spans="1:47" s="3" customFormat="1" x14ac:dyDescent="0.2">
      <c r="B196" s="22"/>
      <c r="C196" s="23"/>
      <c r="D196" s="24"/>
      <c r="E196" s="33"/>
      <c r="F196" s="23"/>
      <c r="G196" s="24"/>
      <c r="H196" s="24"/>
      <c r="I196" s="34"/>
      <c r="J196" s="34"/>
    </row>
    <row r="197" spans="1:47" s="3" customFormat="1" x14ac:dyDescent="0.2">
      <c r="B197" s="15" t="s">
        <v>10</v>
      </c>
      <c r="C197" s="14">
        <v>779843.7283399998</v>
      </c>
      <c r="D197" s="11">
        <f>SUM(D2:D195)</f>
        <v>179181907.21000001</v>
      </c>
      <c r="E197" s="11">
        <v>233.85118667068443</v>
      </c>
      <c r="F197" s="11">
        <v>65601658.030000001</v>
      </c>
      <c r="G197" s="11">
        <v>84.121543388752741</v>
      </c>
      <c r="H197" s="11"/>
      <c r="I197" s="11">
        <f>+D197-F197</f>
        <v>113580249.18000001</v>
      </c>
      <c r="J197" s="11">
        <v>149.72964328193189</v>
      </c>
      <c r="K197" s="11">
        <v>3185474</v>
      </c>
    </row>
    <row r="198" spans="1:47" s="3" customFormat="1" x14ac:dyDescent="0.2">
      <c r="B198" s="2"/>
      <c r="C198" s="5"/>
      <c r="D198" s="11"/>
      <c r="E198" s="17"/>
      <c r="F198" s="5"/>
      <c r="G198" s="11"/>
      <c r="H198" s="11"/>
      <c r="I198" s="14"/>
      <c r="J198" s="14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</row>
    <row r="199" spans="1:47" x14ac:dyDescent="0.2">
      <c r="B199" s="25" t="s">
        <v>210</v>
      </c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</row>
    <row r="200" spans="1:47" x14ac:dyDescent="0.2"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</row>
    <row r="201" spans="1:47" ht="14.25" x14ac:dyDescent="0.2">
      <c r="B201" s="38" t="s">
        <v>6</v>
      </c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</row>
    <row r="202" spans="1:47" ht="14.25" x14ac:dyDescent="0.2">
      <c r="B202" s="38" t="s">
        <v>4</v>
      </c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</row>
    <row r="203" spans="1:47" x14ac:dyDescent="0.2"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</row>
    <row r="204" spans="1:47" x14ac:dyDescent="0.2"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</row>
    <row r="205" spans="1:47" x14ac:dyDescent="0.2"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</row>
    <row r="206" spans="1:47" x14ac:dyDescent="0.2"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</row>
    <row r="207" spans="1:47" x14ac:dyDescent="0.2"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</row>
    <row r="208" spans="1:47" x14ac:dyDescent="0.2"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</row>
    <row r="209" spans="2:47" x14ac:dyDescent="0.2"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</row>
    <row r="210" spans="2:47" x14ac:dyDescent="0.2"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</row>
    <row r="211" spans="2:47" x14ac:dyDescent="0.2"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</row>
    <row r="212" spans="2:47" x14ac:dyDescent="0.2"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</row>
    <row r="213" spans="2:47" x14ac:dyDescent="0.2"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</row>
    <row r="214" spans="2:47" x14ac:dyDescent="0.2">
      <c r="B214" s="3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</row>
    <row r="215" spans="2:47" x14ac:dyDescent="0.2">
      <c r="B215" s="3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</row>
    <row r="216" spans="2:47" x14ac:dyDescent="0.2"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</row>
    <row r="217" spans="2:47" x14ac:dyDescent="0.2"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</row>
    <row r="219" spans="2:47" x14ac:dyDescent="0.2">
      <c r="B219" s="6"/>
      <c r="D219" s="18"/>
      <c r="E219" s="18"/>
      <c r="F219" s="18"/>
      <c r="G219" s="18"/>
      <c r="H219" s="18"/>
      <c r="I219" s="7"/>
      <c r="J219" s="7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</row>
    <row r="220" spans="2:47" x14ac:dyDescent="0.2"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</row>
    <row r="221" spans="2:47" x14ac:dyDescent="0.2"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</row>
    <row r="222" spans="2:47" x14ac:dyDescent="0.2"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</row>
    <row r="223" spans="2:47" x14ac:dyDescent="0.2"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</row>
    <row r="224" spans="2:47" x14ac:dyDescent="0.2"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</row>
    <row r="225" spans="2:47" x14ac:dyDescent="0.2">
      <c r="D225" s="5"/>
      <c r="F225" s="5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</row>
    <row r="226" spans="2:47" x14ac:dyDescent="0.2"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</row>
    <row r="227" spans="2:47" x14ac:dyDescent="0.2">
      <c r="B227" s="3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</row>
    <row r="228" spans="2:47" x14ac:dyDescent="0.2"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</row>
    <row r="229" spans="2:47" x14ac:dyDescent="0.2"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</row>
    <row r="230" spans="2:47" x14ac:dyDescent="0.2"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</row>
    <row r="231" spans="2:47" x14ac:dyDescent="0.2"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</row>
    <row r="232" spans="2:47" x14ac:dyDescent="0.2"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</row>
    <row r="233" spans="2:47" x14ac:dyDescent="0.2"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</row>
    <row r="234" spans="2:47" x14ac:dyDescent="0.2"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</row>
    <row r="235" spans="2:47" x14ac:dyDescent="0.2"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</row>
    <row r="236" spans="2:47" x14ac:dyDescent="0.2"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</row>
    <row r="237" spans="2:47" x14ac:dyDescent="0.2"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</row>
    <row r="238" spans="2:47" x14ac:dyDescent="0.2"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</row>
    <row r="239" spans="2:47" x14ac:dyDescent="0.2"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</row>
    <row r="240" spans="2:47" x14ac:dyDescent="0.2"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</row>
    <row r="241" spans="12:47" x14ac:dyDescent="0.2"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</row>
    <row r="242" spans="12:47" x14ac:dyDescent="0.2"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</row>
    <row r="243" spans="12:47" x14ac:dyDescent="0.2"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</row>
    <row r="244" spans="12:47" x14ac:dyDescent="0.2"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</row>
    <row r="245" spans="12:47" x14ac:dyDescent="0.2"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</row>
    <row r="246" spans="12:47" x14ac:dyDescent="0.2"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</row>
    <row r="247" spans="12:47" x14ac:dyDescent="0.2"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</row>
    <row r="248" spans="12:47" x14ac:dyDescent="0.2"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</row>
    <row r="249" spans="12:47" x14ac:dyDescent="0.2"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</row>
    <row r="250" spans="12:47" x14ac:dyDescent="0.2"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</row>
    <row r="251" spans="12:47" x14ac:dyDescent="0.2"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</row>
    <row r="252" spans="12:47" x14ac:dyDescent="0.2"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</row>
    <row r="253" spans="12:47" x14ac:dyDescent="0.2"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</row>
    <row r="254" spans="12:47" x14ac:dyDescent="0.2"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</row>
    <row r="255" spans="12:47" x14ac:dyDescent="0.2"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</row>
    <row r="256" spans="12:47" x14ac:dyDescent="0.2"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</row>
    <row r="257" spans="12:47" x14ac:dyDescent="0.2"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</row>
    <row r="258" spans="12:47" x14ac:dyDescent="0.2"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</row>
    <row r="259" spans="12:47" x14ac:dyDescent="0.2"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</row>
    <row r="260" spans="12:47" x14ac:dyDescent="0.2"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</row>
    <row r="261" spans="12:47" x14ac:dyDescent="0.2"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</row>
    <row r="262" spans="12:47" x14ac:dyDescent="0.2"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</row>
    <row r="263" spans="12:47" x14ac:dyDescent="0.2"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</row>
    <row r="264" spans="12:47" x14ac:dyDescent="0.2"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</row>
    <row r="265" spans="12:47" x14ac:dyDescent="0.2"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</row>
    <row r="266" spans="12:47" x14ac:dyDescent="0.2"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</row>
    <row r="267" spans="12:47" x14ac:dyDescent="0.2"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</row>
    <row r="268" spans="12:47" x14ac:dyDescent="0.2"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</row>
    <row r="269" spans="12:47" x14ac:dyDescent="0.2"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</row>
    <row r="270" spans="12:47" x14ac:dyDescent="0.2"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</row>
    <row r="271" spans="12:47" x14ac:dyDescent="0.2"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</row>
    <row r="272" spans="12:47" x14ac:dyDescent="0.2"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</row>
    <row r="273" spans="12:47" x14ac:dyDescent="0.2"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</row>
    <row r="274" spans="12:47" x14ac:dyDescent="0.2"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</row>
    <row r="275" spans="12:47" x14ac:dyDescent="0.2"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</row>
    <row r="276" spans="12:47" x14ac:dyDescent="0.2"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</row>
    <row r="277" spans="12:47" x14ac:dyDescent="0.2"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</row>
    <row r="278" spans="12:47" x14ac:dyDescent="0.2"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</row>
    <row r="279" spans="12:47" x14ac:dyDescent="0.2"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</row>
    <row r="280" spans="12:47" x14ac:dyDescent="0.2"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</row>
    <row r="281" spans="12:47" x14ac:dyDescent="0.2"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</row>
    <row r="282" spans="12:47" x14ac:dyDescent="0.2"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</row>
    <row r="283" spans="12:47" x14ac:dyDescent="0.2"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</row>
    <row r="284" spans="12:47" x14ac:dyDescent="0.2"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</row>
    <row r="285" spans="12:47" x14ac:dyDescent="0.2"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</row>
    <row r="286" spans="12:47" x14ac:dyDescent="0.2"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</row>
    <row r="287" spans="12:47" x14ac:dyDescent="0.2"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</row>
    <row r="288" spans="12:47" x14ac:dyDescent="0.2"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</row>
    <row r="289" spans="12:47" x14ac:dyDescent="0.2"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</row>
    <row r="290" spans="12:47" x14ac:dyDescent="0.2"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</row>
    <row r="291" spans="12:47" x14ac:dyDescent="0.2"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</row>
    <row r="292" spans="12:47" x14ac:dyDescent="0.2"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</row>
    <row r="293" spans="12:47" x14ac:dyDescent="0.2"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</row>
    <row r="294" spans="12:47" x14ac:dyDescent="0.2"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</row>
    <row r="295" spans="12:47" x14ac:dyDescent="0.2"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</row>
    <row r="296" spans="12:47" x14ac:dyDescent="0.2"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</row>
    <row r="297" spans="12:47" x14ac:dyDescent="0.2"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</row>
    <row r="298" spans="12:47" x14ac:dyDescent="0.2"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</row>
    <row r="299" spans="12:47" x14ac:dyDescent="0.2"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</row>
    <row r="300" spans="12:47" x14ac:dyDescent="0.2"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</row>
    <row r="301" spans="12:47" x14ac:dyDescent="0.2"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</row>
    <row r="302" spans="12:47" x14ac:dyDescent="0.2"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</row>
    <row r="303" spans="12:47" x14ac:dyDescent="0.2"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</row>
    <row r="304" spans="12:47" x14ac:dyDescent="0.2"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</row>
    <row r="305" spans="12:47" x14ac:dyDescent="0.2"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</row>
    <row r="306" spans="12:47" x14ac:dyDescent="0.2"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</row>
    <row r="307" spans="12:47" x14ac:dyDescent="0.2"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</row>
    <row r="308" spans="12:47" x14ac:dyDescent="0.2"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</row>
    <row r="309" spans="12:47" x14ac:dyDescent="0.2"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</row>
    <row r="310" spans="12:47" x14ac:dyDescent="0.2"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</row>
    <row r="311" spans="12:47" x14ac:dyDescent="0.2"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</row>
    <row r="312" spans="12:47" x14ac:dyDescent="0.2"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</row>
    <row r="313" spans="12:47" x14ac:dyDescent="0.2"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</row>
    <row r="314" spans="12:47" x14ac:dyDescent="0.2"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</row>
    <row r="315" spans="12:47" x14ac:dyDescent="0.2"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</row>
    <row r="316" spans="12:47" x14ac:dyDescent="0.2"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</row>
    <row r="317" spans="12:47" x14ac:dyDescent="0.2"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</row>
    <row r="318" spans="12:47" x14ac:dyDescent="0.2"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</row>
    <row r="319" spans="12:47" x14ac:dyDescent="0.2"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</row>
    <row r="320" spans="12:47" x14ac:dyDescent="0.2"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</row>
    <row r="321" spans="12:47" x14ac:dyDescent="0.2"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</row>
    <row r="322" spans="12:47" x14ac:dyDescent="0.2"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</row>
    <row r="323" spans="12:47" x14ac:dyDescent="0.2"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</row>
    <row r="324" spans="12:47" x14ac:dyDescent="0.2"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</row>
    <row r="325" spans="12:47" x14ac:dyDescent="0.2"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</row>
    <row r="326" spans="12:47" x14ac:dyDescent="0.2"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</row>
    <row r="327" spans="12:47" x14ac:dyDescent="0.2"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</row>
    <row r="328" spans="12:47" x14ac:dyDescent="0.2"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</row>
    <row r="329" spans="12:47" x14ac:dyDescent="0.2"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</row>
    <row r="330" spans="12:47" x14ac:dyDescent="0.2"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</row>
    <row r="331" spans="12:47" x14ac:dyDescent="0.2"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</row>
    <row r="332" spans="12:47" x14ac:dyDescent="0.2"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</row>
    <row r="333" spans="12:47" x14ac:dyDescent="0.2"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</row>
    <row r="334" spans="12:47" x14ac:dyDescent="0.2"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</row>
    <row r="335" spans="12:47" x14ac:dyDescent="0.2"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</row>
    <row r="336" spans="12:47" x14ac:dyDescent="0.2"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</row>
    <row r="337" spans="12:47" x14ac:dyDescent="0.2"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</row>
    <row r="338" spans="12:47" x14ac:dyDescent="0.2"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</row>
    <row r="339" spans="12:47" x14ac:dyDescent="0.2"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</row>
    <row r="340" spans="12:47" x14ac:dyDescent="0.2"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</row>
    <row r="341" spans="12:47" x14ac:dyDescent="0.2"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</row>
    <row r="342" spans="12:47" x14ac:dyDescent="0.2"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</row>
    <row r="343" spans="12:47" x14ac:dyDescent="0.2"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</row>
    <row r="344" spans="12:47" x14ac:dyDescent="0.2"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</row>
    <row r="345" spans="12:47" x14ac:dyDescent="0.2"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</row>
    <row r="346" spans="12:47" x14ac:dyDescent="0.2"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</row>
    <row r="347" spans="12:47" x14ac:dyDescent="0.2"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</row>
    <row r="348" spans="12:47" x14ac:dyDescent="0.2"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</row>
    <row r="349" spans="12:47" x14ac:dyDescent="0.2"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</row>
    <row r="350" spans="12:47" x14ac:dyDescent="0.2"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</row>
    <row r="351" spans="12:47" x14ac:dyDescent="0.2"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</row>
    <row r="352" spans="12:47" x14ac:dyDescent="0.2"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</row>
    <row r="353" spans="12:47" x14ac:dyDescent="0.2"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</row>
    <row r="354" spans="12:47" x14ac:dyDescent="0.2"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</row>
    <row r="355" spans="12:47" x14ac:dyDescent="0.2"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</row>
    <row r="356" spans="12:47" x14ac:dyDescent="0.2"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</row>
    <row r="357" spans="12:47" x14ac:dyDescent="0.2"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</row>
    <row r="358" spans="12:47" x14ac:dyDescent="0.2"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</row>
    <row r="359" spans="12:47" x14ac:dyDescent="0.2"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</row>
    <row r="360" spans="12:47" x14ac:dyDescent="0.2"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</row>
    <row r="361" spans="12:47" x14ac:dyDescent="0.2"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</row>
    <row r="362" spans="12:47" x14ac:dyDescent="0.2"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</row>
    <row r="363" spans="12:47" x14ac:dyDescent="0.2"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</row>
    <row r="364" spans="12:47" x14ac:dyDescent="0.2"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</row>
    <row r="365" spans="12:47" x14ac:dyDescent="0.2"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</row>
    <row r="366" spans="12:47" x14ac:dyDescent="0.2"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</row>
    <row r="367" spans="12:47" x14ac:dyDescent="0.2"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</row>
    <row r="368" spans="12:47" x14ac:dyDescent="0.2"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</row>
    <row r="369" spans="12:47" x14ac:dyDescent="0.2"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</row>
    <row r="370" spans="12:47" x14ac:dyDescent="0.2"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</row>
    <row r="371" spans="12:47" x14ac:dyDescent="0.2"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</row>
    <row r="372" spans="12:47" x14ac:dyDescent="0.2"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</row>
    <row r="373" spans="12:47" x14ac:dyDescent="0.2"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</row>
    <row r="374" spans="12:47" x14ac:dyDescent="0.2"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</row>
    <row r="375" spans="12:47" x14ac:dyDescent="0.2"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</row>
    <row r="376" spans="12:47" x14ac:dyDescent="0.2"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</row>
    <row r="377" spans="12:47" x14ac:dyDescent="0.2"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</row>
    <row r="378" spans="12:47" x14ac:dyDescent="0.2"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</row>
    <row r="379" spans="12:47" x14ac:dyDescent="0.2"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</row>
    <row r="380" spans="12:47" x14ac:dyDescent="0.2"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</row>
    <row r="381" spans="12:47" x14ac:dyDescent="0.2"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</row>
    <row r="382" spans="12:47" x14ac:dyDescent="0.2"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</row>
    <row r="383" spans="12:47" x14ac:dyDescent="0.2"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</row>
    <row r="384" spans="12:47" x14ac:dyDescent="0.2"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</row>
    <row r="385" spans="12:47" x14ac:dyDescent="0.2"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</row>
    <row r="386" spans="12:47" x14ac:dyDescent="0.2"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</row>
    <row r="387" spans="12:47" x14ac:dyDescent="0.2"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</row>
    <row r="388" spans="12:47" x14ac:dyDescent="0.2"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</row>
    <row r="389" spans="12:47" x14ac:dyDescent="0.2"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</row>
    <row r="390" spans="12:47" x14ac:dyDescent="0.2"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</row>
    <row r="391" spans="12:47" x14ac:dyDescent="0.2"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</row>
    <row r="392" spans="12:47" x14ac:dyDescent="0.2"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</row>
    <row r="393" spans="12:47" x14ac:dyDescent="0.2"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</row>
    <row r="394" spans="12:47" x14ac:dyDescent="0.2"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</row>
    <row r="395" spans="12:47" x14ac:dyDescent="0.2"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</row>
    <row r="396" spans="12:47" x14ac:dyDescent="0.2"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</row>
    <row r="397" spans="12:47" x14ac:dyDescent="0.2"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</row>
    <row r="398" spans="12:47" x14ac:dyDescent="0.2"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</row>
    <row r="399" spans="12:47" x14ac:dyDescent="0.2"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</row>
    <row r="400" spans="12:47" x14ac:dyDescent="0.2"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</row>
    <row r="401" spans="12:47" x14ac:dyDescent="0.2"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</row>
    <row r="402" spans="12:47" x14ac:dyDescent="0.2"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</row>
    <row r="403" spans="12:47" x14ac:dyDescent="0.2"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</row>
    <row r="404" spans="12:47" x14ac:dyDescent="0.2"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</row>
    <row r="405" spans="12:47" x14ac:dyDescent="0.2"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</row>
    <row r="406" spans="12:47" x14ac:dyDescent="0.2"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</row>
    <row r="407" spans="12:47" x14ac:dyDescent="0.2"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</row>
    <row r="408" spans="12:47" x14ac:dyDescent="0.2"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</row>
    <row r="409" spans="12:47" x14ac:dyDescent="0.2"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</row>
    <row r="410" spans="12:47" x14ac:dyDescent="0.2"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</row>
    <row r="411" spans="12:47" x14ac:dyDescent="0.2"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</row>
    <row r="412" spans="12:47" x14ac:dyDescent="0.2"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</row>
    <row r="413" spans="12:47" x14ac:dyDescent="0.2"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</row>
    <row r="414" spans="12:47" x14ac:dyDescent="0.2"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</row>
    <row r="415" spans="12:47" x14ac:dyDescent="0.2"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</row>
    <row r="416" spans="12:47" x14ac:dyDescent="0.2"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</row>
    <row r="417" spans="12:47" x14ac:dyDescent="0.2"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</row>
    <row r="418" spans="12:47" x14ac:dyDescent="0.2"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</row>
    <row r="419" spans="12:47" x14ac:dyDescent="0.2"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</row>
    <row r="420" spans="12:47" x14ac:dyDescent="0.2"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</row>
    <row r="421" spans="12:47" x14ac:dyDescent="0.2"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</row>
    <row r="422" spans="12:47" x14ac:dyDescent="0.2"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</row>
    <row r="423" spans="12:47" x14ac:dyDescent="0.2"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</row>
    <row r="424" spans="12:47" x14ac:dyDescent="0.2"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</row>
    <row r="425" spans="12:47" x14ac:dyDescent="0.2"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</row>
    <row r="426" spans="12:47" x14ac:dyDescent="0.2"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</row>
    <row r="427" spans="12:47" x14ac:dyDescent="0.2"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</row>
    <row r="428" spans="12:47" x14ac:dyDescent="0.2"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</row>
    <row r="429" spans="12:47" x14ac:dyDescent="0.2"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</row>
    <row r="430" spans="12:47" x14ac:dyDescent="0.2"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</row>
    <row r="431" spans="12:47" x14ac:dyDescent="0.2"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</row>
    <row r="432" spans="12:47" x14ac:dyDescent="0.2"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</row>
    <row r="433" spans="12:47" x14ac:dyDescent="0.2"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</row>
    <row r="434" spans="12:47" x14ac:dyDescent="0.2"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</row>
    <row r="435" spans="12:47" x14ac:dyDescent="0.2"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</row>
    <row r="436" spans="12:47" x14ac:dyDescent="0.2"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</row>
    <row r="437" spans="12:47" x14ac:dyDescent="0.2"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</row>
    <row r="438" spans="12:47" x14ac:dyDescent="0.2"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</row>
    <row r="439" spans="12:47" x14ac:dyDescent="0.2"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</row>
    <row r="440" spans="12:47" x14ac:dyDescent="0.2"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</row>
    <row r="441" spans="12:47" x14ac:dyDescent="0.2"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</row>
    <row r="442" spans="12:47" x14ac:dyDescent="0.2"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</row>
    <row r="443" spans="12:47" x14ac:dyDescent="0.2"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</row>
    <row r="444" spans="12:47" x14ac:dyDescent="0.2"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</row>
    <row r="445" spans="12:47" x14ac:dyDescent="0.2"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</row>
    <row r="446" spans="12:47" x14ac:dyDescent="0.2"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</row>
    <row r="447" spans="12:47" x14ac:dyDescent="0.2"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</row>
    <row r="448" spans="12:47" x14ac:dyDescent="0.2"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</row>
    <row r="449" spans="12:47" x14ac:dyDescent="0.2"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</row>
    <row r="450" spans="12:47" x14ac:dyDescent="0.2"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</row>
    <row r="451" spans="12:47" x14ac:dyDescent="0.2"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</row>
    <row r="452" spans="12:47" x14ac:dyDescent="0.2"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</row>
    <row r="453" spans="12:47" x14ac:dyDescent="0.2"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</row>
    <row r="454" spans="12:47" x14ac:dyDescent="0.2"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</row>
    <row r="455" spans="12:47" x14ac:dyDescent="0.2"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</row>
    <row r="456" spans="12:47" x14ac:dyDescent="0.2"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</row>
    <row r="457" spans="12:47" x14ac:dyDescent="0.2"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</row>
    <row r="458" spans="12:47" x14ac:dyDescent="0.2"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</row>
    <row r="459" spans="12:47" x14ac:dyDescent="0.2"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</row>
    <row r="460" spans="12:47" x14ac:dyDescent="0.2"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</row>
    <row r="461" spans="12:47" x14ac:dyDescent="0.2"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</row>
    <row r="462" spans="12:47" x14ac:dyDescent="0.2"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</row>
    <row r="463" spans="12:47" x14ac:dyDescent="0.2"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</row>
    <row r="464" spans="12:47" x14ac:dyDescent="0.2"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</row>
    <row r="465" spans="12:47" x14ac:dyDescent="0.2"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</row>
    <row r="466" spans="12:47" x14ac:dyDescent="0.2"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</row>
    <row r="467" spans="12:47" x14ac:dyDescent="0.2"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</row>
    <row r="468" spans="12:47" x14ac:dyDescent="0.2"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</row>
    <row r="469" spans="12:47" x14ac:dyDescent="0.2"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</row>
    <row r="470" spans="12:47" x14ac:dyDescent="0.2"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</row>
    <row r="471" spans="12:47" x14ac:dyDescent="0.2"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</row>
    <row r="472" spans="12:47" x14ac:dyDescent="0.2"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</row>
    <row r="473" spans="12:47" x14ac:dyDescent="0.2"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</row>
    <row r="474" spans="12:47" x14ac:dyDescent="0.2"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</row>
    <row r="475" spans="12:47" x14ac:dyDescent="0.2"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</row>
    <row r="476" spans="12:47" x14ac:dyDescent="0.2"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</row>
    <row r="477" spans="12:47" x14ac:dyDescent="0.2"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</row>
    <row r="478" spans="12:47" x14ac:dyDescent="0.2"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</row>
    <row r="479" spans="12:47" x14ac:dyDescent="0.2"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</row>
    <row r="480" spans="12:47" x14ac:dyDescent="0.2"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</row>
    <row r="481" spans="12:47" x14ac:dyDescent="0.2"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</row>
    <row r="482" spans="12:47" x14ac:dyDescent="0.2"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</row>
    <row r="483" spans="12:47" x14ac:dyDescent="0.2"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</row>
    <row r="484" spans="12:47" x14ac:dyDescent="0.2"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</row>
    <row r="485" spans="12:47" x14ac:dyDescent="0.2"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</row>
    <row r="486" spans="12:47" x14ac:dyDescent="0.2"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</row>
    <row r="487" spans="12:47" x14ac:dyDescent="0.2"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</row>
    <row r="488" spans="12:47" x14ac:dyDescent="0.2"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</row>
    <row r="489" spans="12:47" x14ac:dyDescent="0.2"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</row>
    <row r="490" spans="12:47" x14ac:dyDescent="0.2"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</row>
    <row r="491" spans="12:47" x14ac:dyDescent="0.2"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</row>
    <row r="492" spans="12:47" x14ac:dyDescent="0.2"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</row>
    <row r="493" spans="12:47" x14ac:dyDescent="0.2"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</row>
    <row r="494" spans="12:47" x14ac:dyDescent="0.2"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</row>
    <row r="495" spans="12:47" x14ac:dyDescent="0.2"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</row>
    <row r="496" spans="12:47" x14ac:dyDescent="0.2"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</row>
    <row r="497" spans="12:47" x14ac:dyDescent="0.2"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</row>
    <row r="498" spans="12:47" x14ac:dyDescent="0.2"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</row>
    <row r="499" spans="12:47" x14ac:dyDescent="0.2"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</row>
    <row r="500" spans="12:47" x14ac:dyDescent="0.2"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</row>
    <row r="501" spans="12:47" x14ac:dyDescent="0.2"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</row>
    <row r="502" spans="12:47" x14ac:dyDescent="0.2"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</row>
    <row r="503" spans="12:47" x14ac:dyDescent="0.2"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</row>
    <row r="504" spans="12:47" x14ac:dyDescent="0.2"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</row>
    <row r="505" spans="12:47" x14ac:dyDescent="0.2"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</row>
    <row r="506" spans="12:47" x14ac:dyDescent="0.2"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</row>
    <row r="507" spans="12:47" x14ac:dyDescent="0.2"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</row>
    <row r="508" spans="12:47" x14ac:dyDescent="0.2"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</row>
    <row r="509" spans="12:47" x14ac:dyDescent="0.2"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</row>
    <row r="510" spans="12:47" x14ac:dyDescent="0.2"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</row>
    <row r="511" spans="12:47" x14ac:dyDescent="0.2"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</row>
    <row r="512" spans="12:47" x14ac:dyDescent="0.2"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</row>
    <row r="513" spans="12:47" x14ac:dyDescent="0.2"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</row>
    <row r="514" spans="12:47" x14ac:dyDescent="0.2"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</row>
    <row r="515" spans="12:47" x14ac:dyDescent="0.2"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</row>
    <row r="516" spans="12:47" x14ac:dyDescent="0.2"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</row>
    <row r="517" spans="12:47" x14ac:dyDescent="0.2"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</row>
    <row r="518" spans="12:47" x14ac:dyDescent="0.2"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</row>
    <row r="519" spans="12:47" x14ac:dyDescent="0.2"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</row>
    <row r="520" spans="12:47" x14ac:dyDescent="0.2"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</row>
    <row r="521" spans="12:47" x14ac:dyDescent="0.2"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</row>
    <row r="522" spans="12:47" x14ac:dyDescent="0.2"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</row>
    <row r="523" spans="12:47" x14ac:dyDescent="0.2"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</row>
    <row r="524" spans="12:47" x14ac:dyDescent="0.2"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</row>
    <row r="525" spans="12:47" x14ac:dyDescent="0.2"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</row>
    <row r="526" spans="12:47" x14ac:dyDescent="0.2"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</row>
    <row r="527" spans="12:47" x14ac:dyDescent="0.2"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</row>
    <row r="528" spans="12:47" x14ac:dyDescent="0.2"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</row>
    <row r="529" spans="12:47" x14ac:dyDescent="0.2"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</row>
    <row r="530" spans="12:47" x14ac:dyDescent="0.2"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</row>
    <row r="531" spans="12:47" x14ac:dyDescent="0.2"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</row>
    <row r="532" spans="12:47" x14ac:dyDescent="0.2"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</row>
    <row r="533" spans="12:47" x14ac:dyDescent="0.2"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</row>
    <row r="534" spans="12:47" x14ac:dyDescent="0.2"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</row>
    <row r="535" spans="12:47" x14ac:dyDescent="0.2"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</row>
    <row r="536" spans="12:47" x14ac:dyDescent="0.2"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</row>
    <row r="537" spans="12:47" x14ac:dyDescent="0.2"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</row>
    <row r="538" spans="12:47" x14ac:dyDescent="0.2"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</row>
    <row r="539" spans="12:47" x14ac:dyDescent="0.2"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</row>
    <row r="540" spans="12:47" x14ac:dyDescent="0.2"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</row>
    <row r="541" spans="12:47" x14ac:dyDescent="0.2"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</row>
    <row r="542" spans="12:47" x14ac:dyDescent="0.2"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</row>
    <row r="543" spans="12:47" x14ac:dyDescent="0.2"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</row>
    <row r="544" spans="12:47" x14ac:dyDescent="0.2"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</row>
    <row r="545" spans="12:47" x14ac:dyDescent="0.2"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</row>
    <row r="546" spans="12:47" x14ac:dyDescent="0.2"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</row>
    <row r="547" spans="12:47" x14ac:dyDescent="0.2"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</row>
    <row r="548" spans="12:47" x14ac:dyDescent="0.2"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</row>
    <row r="549" spans="12:47" x14ac:dyDescent="0.2"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</row>
    <row r="550" spans="12:47" x14ac:dyDescent="0.2"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</row>
    <row r="551" spans="12:47" x14ac:dyDescent="0.2"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</row>
    <row r="552" spans="12:47" x14ac:dyDescent="0.2"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</row>
    <row r="553" spans="12:47" x14ac:dyDescent="0.2"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</row>
    <row r="554" spans="12:47" x14ac:dyDescent="0.2"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</row>
    <row r="555" spans="12:47" x14ac:dyDescent="0.2"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</row>
    <row r="556" spans="12:47" x14ac:dyDescent="0.2"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</row>
    <row r="557" spans="12:47" x14ac:dyDescent="0.2"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</row>
    <row r="558" spans="12:47" x14ac:dyDescent="0.2"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</row>
    <row r="559" spans="12:47" x14ac:dyDescent="0.2"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</row>
    <row r="560" spans="12:47" x14ac:dyDescent="0.2"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</row>
    <row r="561" spans="12:47" x14ac:dyDescent="0.2"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</row>
    <row r="562" spans="12:47" x14ac:dyDescent="0.2"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</row>
    <row r="563" spans="12:47" x14ac:dyDescent="0.2"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</row>
    <row r="564" spans="12:47" x14ac:dyDescent="0.2"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</row>
    <row r="565" spans="12:47" x14ac:dyDescent="0.2"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</row>
    <row r="566" spans="12:47" x14ac:dyDescent="0.2"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</row>
    <row r="567" spans="12:47" x14ac:dyDescent="0.2"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</row>
    <row r="568" spans="12:47" x14ac:dyDescent="0.2"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</row>
    <row r="569" spans="12:47" x14ac:dyDescent="0.2"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</row>
    <row r="570" spans="12:47" x14ac:dyDescent="0.2"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</row>
    <row r="571" spans="12:47" x14ac:dyDescent="0.2"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</row>
    <row r="572" spans="12:47" x14ac:dyDescent="0.2"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</row>
    <row r="573" spans="12:47" x14ac:dyDescent="0.2"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</row>
    <row r="574" spans="12:47" x14ac:dyDescent="0.2"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</row>
    <row r="575" spans="12:47" x14ac:dyDescent="0.2"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</row>
    <row r="576" spans="12:47" x14ac:dyDescent="0.2"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</row>
    <row r="577" spans="12:47" x14ac:dyDescent="0.2"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</row>
    <row r="578" spans="12:47" x14ac:dyDescent="0.2"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</row>
    <row r="579" spans="12:47" x14ac:dyDescent="0.2"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</row>
    <row r="580" spans="12:47" x14ac:dyDescent="0.2"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</row>
    <row r="581" spans="12:47" x14ac:dyDescent="0.2"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</row>
    <row r="582" spans="12:47" x14ac:dyDescent="0.2"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</row>
    <row r="583" spans="12:47" x14ac:dyDescent="0.2"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</row>
    <row r="584" spans="12:47" x14ac:dyDescent="0.2"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</row>
    <row r="585" spans="12:47" x14ac:dyDescent="0.2"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</row>
    <row r="586" spans="12:47" x14ac:dyDescent="0.2"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</row>
    <row r="587" spans="12:47" x14ac:dyDescent="0.2"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</row>
    <row r="588" spans="12:47" x14ac:dyDescent="0.2"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</row>
    <row r="589" spans="12:47" x14ac:dyDescent="0.2"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</row>
    <row r="590" spans="12:47" x14ac:dyDescent="0.2"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</row>
    <row r="591" spans="12:47" x14ac:dyDescent="0.2"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</row>
    <row r="592" spans="12:47" x14ac:dyDescent="0.2"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</row>
    <row r="593" spans="12:47" x14ac:dyDescent="0.2"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</row>
    <row r="594" spans="12:47" x14ac:dyDescent="0.2"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</row>
    <row r="595" spans="12:47" x14ac:dyDescent="0.2"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</row>
    <row r="596" spans="12:47" x14ac:dyDescent="0.2"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</row>
    <row r="597" spans="12:47" x14ac:dyDescent="0.2"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</row>
    <row r="598" spans="12:47" x14ac:dyDescent="0.2"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</row>
    <row r="599" spans="12:47" x14ac:dyDescent="0.2"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</row>
    <row r="600" spans="12:47" x14ac:dyDescent="0.2"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</row>
    <row r="601" spans="12:47" x14ac:dyDescent="0.2"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</row>
    <row r="602" spans="12:47" x14ac:dyDescent="0.2"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</row>
    <row r="603" spans="12:47" x14ac:dyDescent="0.2"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</row>
    <row r="604" spans="12:47" x14ac:dyDescent="0.2"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</row>
    <row r="605" spans="12:47" x14ac:dyDescent="0.2"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</row>
    <row r="606" spans="12:47" x14ac:dyDescent="0.2"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</row>
    <row r="607" spans="12:47" x14ac:dyDescent="0.2"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</row>
    <row r="608" spans="12:47" x14ac:dyDescent="0.2"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</row>
    <row r="609" spans="12:47" x14ac:dyDescent="0.2"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</row>
    <row r="610" spans="12:47" x14ac:dyDescent="0.2"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</row>
    <row r="611" spans="12:47" x14ac:dyDescent="0.2"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</row>
    <row r="612" spans="12:47" x14ac:dyDescent="0.2"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</row>
    <row r="613" spans="12:47" x14ac:dyDescent="0.2"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</row>
    <row r="614" spans="12:47" x14ac:dyDescent="0.2"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</row>
    <row r="615" spans="12:47" x14ac:dyDescent="0.2"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</row>
    <row r="616" spans="12:47" x14ac:dyDescent="0.2"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</row>
    <row r="617" spans="12:47" x14ac:dyDescent="0.2"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</row>
    <row r="618" spans="12:47" x14ac:dyDescent="0.2"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</row>
    <row r="619" spans="12:47" x14ac:dyDescent="0.2"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</row>
    <row r="620" spans="12:47" x14ac:dyDescent="0.2"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</row>
    <row r="621" spans="12:47" x14ac:dyDescent="0.2"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</row>
    <row r="622" spans="12:47" x14ac:dyDescent="0.2"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</row>
    <row r="623" spans="12:47" x14ac:dyDescent="0.2"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</row>
    <row r="624" spans="12:47" x14ac:dyDescent="0.2"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</row>
    <row r="625" spans="12:47" x14ac:dyDescent="0.2"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</row>
    <row r="626" spans="12:47" x14ac:dyDescent="0.2"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</row>
    <row r="627" spans="12:47" x14ac:dyDescent="0.2"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</row>
    <row r="628" spans="12:47" x14ac:dyDescent="0.2"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</row>
    <row r="629" spans="12:47" x14ac:dyDescent="0.2"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</row>
    <row r="630" spans="12:47" x14ac:dyDescent="0.2"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</row>
    <row r="631" spans="12:47" x14ac:dyDescent="0.2"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</row>
    <row r="632" spans="12:47" x14ac:dyDescent="0.2"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</row>
    <row r="633" spans="12:47" x14ac:dyDescent="0.2"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</row>
    <row r="634" spans="12:47" x14ac:dyDescent="0.2"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</row>
    <row r="635" spans="12:47" x14ac:dyDescent="0.2"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</row>
    <row r="636" spans="12:47" x14ac:dyDescent="0.2"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</row>
    <row r="637" spans="12:47" x14ac:dyDescent="0.2"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</row>
    <row r="638" spans="12:47" x14ac:dyDescent="0.2"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</row>
    <row r="639" spans="12:47" x14ac:dyDescent="0.2"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</row>
    <row r="640" spans="12:47" x14ac:dyDescent="0.2"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</row>
    <row r="641" spans="12:47" x14ac:dyDescent="0.2"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</row>
    <row r="642" spans="12:47" x14ac:dyDescent="0.2"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</row>
    <row r="643" spans="12:47" x14ac:dyDescent="0.2"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</row>
    <row r="644" spans="12:47" x14ac:dyDescent="0.2"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</row>
    <row r="645" spans="12:47" x14ac:dyDescent="0.2"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</row>
    <row r="646" spans="12:47" x14ac:dyDescent="0.2"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</row>
    <row r="647" spans="12:47" x14ac:dyDescent="0.2"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</row>
    <row r="648" spans="12:47" x14ac:dyDescent="0.2"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</row>
    <row r="649" spans="12:47" x14ac:dyDescent="0.2"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</row>
    <row r="650" spans="12:47" x14ac:dyDescent="0.2"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</row>
    <row r="651" spans="12:47" x14ac:dyDescent="0.2"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</row>
    <row r="652" spans="12:47" x14ac:dyDescent="0.2"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</row>
    <row r="653" spans="12:47" x14ac:dyDescent="0.2"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</row>
    <row r="654" spans="12:47" x14ac:dyDescent="0.2"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</row>
    <row r="655" spans="12:47" x14ac:dyDescent="0.2"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</row>
    <row r="656" spans="12:47" x14ac:dyDescent="0.2"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</row>
    <row r="657" spans="12:47" x14ac:dyDescent="0.2"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</row>
    <row r="658" spans="12:47" x14ac:dyDescent="0.2"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</row>
    <row r="659" spans="12:47" x14ac:dyDescent="0.2"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</row>
    <row r="660" spans="12:47" x14ac:dyDescent="0.2"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</row>
    <row r="661" spans="12:47" x14ac:dyDescent="0.2"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</row>
    <row r="662" spans="12:47" x14ac:dyDescent="0.2"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</row>
    <row r="663" spans="12:47" x14ac:dyDescent="0.2"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</row>
    <row r="664" spans="12:47" x14ac:dyDescent="0.2"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</row>
    <row r="665" spans="12:47" x14ac:dyDescent="0.2"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</row>
    <row r="666" spans="12:47" x14ac:dyDescent="0.2"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</row>
    <row r="667" spans="12:47" x14ac:dyDescent="0.2"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</row>
    <row r="668" spans="12:47" x14ac:dyDescent="0.2"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</row>
    <row r="669" spans="12:47" x14ac:dyDescent="0.2"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</row>
    <row r="670" spans="12:47" x14ac:dyDescent="0.2"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</row>
    <row r="671" spans="12:47" x14ac:dyDescent="0.2"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</row>
    <row r="672" spans="12:47" x14ac:dyDescent="0.2"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</row>
    <row r="673" spans="12:47" x14ac:dyDescent="0.2"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</row>
    <row r="674" spans="12:47" x14ac:dyDescent="0.2"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</row>
    <row r="675" spans="12:47" x14ac:dyDescent="0.2"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</row>
    <row r="676" spans="12:47" x14ac:dyDescent="0.2"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</row>
    <row r="677" spans="12:47" x14ac:dyDescent="0.2"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</row>
    <row r="678" spans="12:47" x14ac:dyDescent="0.2"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</row>
    <row r="679" spans="12:47" x14ac:dyDescent="0.2"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</row>
    <row r="680" spans="12:47" x14ac:dyDescent="0.2"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</row>
    <row r="681" spans="12:47" x14ac:dyDescent="0.2"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</row>
    <row r="682" spans="12:47" x14ac:dyDescent="0.2"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</row>
    <row r="683" spans="12:47" x14ac:dyDescent="0.2"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</row>
    <row r="684" spans="12:47" x14ac:dyDescent="0.2"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</row>
    <row r="685" spans="12:47" x14ac:dyDescent="0.2"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</row>
    <row r="686" spans="12:47" x14ac:dyDescent="0.2"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</row>
    <row r="687" spans="12:47" x14ac:dyDescent="0.2"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</row>
    <row r="688" spans="12:47" x14ac:dyDescent="0.2"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</row>
    <row r="689" spans="12:47" x14ac:dyDescent="0.2"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</row>
    <row r="690" spans="12:47" x14ac:dyDescent="0.2"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</row>
    <row r="691" spans="12:47" x14ac:dyDescent="0.2"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</row>
    <row r="692" spans="12:47" x14ac:dyDescent="0.2"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</row>
    <row r="693" spans="12:47" x14ac:dyDescent="0.2"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</row>
    <row r="694" spans="12:47" x14ac:dyDescent="0.2"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</row>
    <row r="695" spans="12:47" x14ac:dyDescent="0.2"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</row>
    <row r="696" spans="12:47" x14ac:dyDescent="0.2"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</row>
    <row r="697" spans="12:47" x14ac:dyDescent="0.2"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</row>
    <row r="698" spans="12:47" x14ac:dyDescent="0.2"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</row>
    <row r="699" spans="12:47" x14ac:dyDescent="0.2"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</row>
    <row r="700" spans="12:47" x14ac:dyDescent="0.2"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</row>
    <row r="701" spans="12:47" x14ac:dyDescent="0.2"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</row>
    <row r="702" spans="12:47" x14ac:dyDescent="0.2"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</row>
    <row r="703" spans="12:47" x14ac:dyDescent="0.2"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</row>
    <row r="704" spans="12:47" x14ac:dyDescent="0.2"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</row>
    <row r="705" spans="12:47" x14ac:dyDescent="0.2"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</row>
    <row r="706" spans="12:47" x14ac:dyDescent="0.2"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</row>
    <row r="707" spans="12:47" x14ac:dyDescent="0.2"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</row>
    <row r="708" spans="12:47" x14ac:dyDescent="0.2"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</row>
    <row r="709" spans="12:47" x14ac:dyDescent="0.2"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</row>
    <row r="710" spans="12:47" x14ac:dyDescent="0.2"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</row>
    <row r="711" spans="12:47" x14ac:dyDescent="0.2"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</row>
    <row r="712" spans="12:47" x14ac:dyDescent="0.2"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</row>
    <row r="713" spans="12:47" x14ac:dyDescent="0.2"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</row>
    <row r="714" spans="12:47" x14ac:dyDescent="0.2"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</row>
    <row r="715" spans="12:47" x14ac:dyDescent="0.2"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</row>
    <row r="716" spans="12:47" x14ac:dyDescent="0.2"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</row>
    <row r="717" spans="12:47" x14ac:dyDescent="0.2"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</row>
    <row r="718" spans="12:47" x14ac:dyDescent="0.2"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</row>
    <row r="719" spans="12:47" x14ac:dyDescent="0.2"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</row>
    <row r="720" spans="12:47" x14ac:dyDescent="0.2"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</row>
    <row r="721" spans="12:47" x14ac:dyDescent="0.2"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</row>
    <row r="722" spans="12:47" x14ac:dyDescent="0.2"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</row>
    <row r="723" spans="12:47" x14ac:dyDescent="0.2"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</row>
    <row r="724" spans="12:47" x14ac:dyDescent="0.2"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</row>
    <row r="725" spans="12:47" x14ac:dyDescent="0.2"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</row>
    <row r="726" spans="12:47" x14ac:dyDescent="0.2"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</row>
    <row r="727" spans="12:47" x14ac:dyDescent="0.2"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</row>
    <row r="728" spans="12:47" x14ac:dyDescent="0.2"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</row>
    <row r="729" spans="12:47" x14ac:dyDescent="0.2"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</row>
    <row r="730" spans="12:47" x14ac:dyDescent="0.2"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</row>
    <row r="731" spans="12:47" x14ac:dyDescent="0.2"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</row>
    <row r="732" spans="12:47" x14ac:dyDescent="0.2"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</row>
    <row r="733" spans="12:47" x14ac:dyDescent="0.2"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</row>
    <row r="734" spans="12:47" x14ac:dyDescent="0.2"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</row>
    <row r="735" spans="12:47" x14ac:dyDescent="0.2"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</row>
    <row r="736" spans="12:47" x14ac:dyDescent="0.2"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</row>
    <row r="737" spans="12:47" x14ac:dyDescent="0.2"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</row>
    <row r="738" spans="12:47" x14ac:dyDescent="0.2"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</row>
    <row r="739" spans="12:47" x14ac:dyDescent="0.2"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</row>
    <row r="740" spans="12:47" x14ac:dyDescent="0.2"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</row>
    <row r="741" spans="12:47" x14ac:dyDescent="0.2"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</row>
    <row r="742" spans="12:47" x14ac:dyDescent="0.2"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</row>
    <row r="743" spans="12:47" x14ac:dyDescent="0.2"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</row>
    <row r="744" spans="12:47" x14ac:dyDescent="0.2"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</row>
    <row r="745" spans="12:47" x14ac:dyDescent="0.2"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</row>
    <row r="746" spans="12:47" x14ac:dyDescent="0.2"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</row>
    <row r="747" spans="12:47" x14ac:dyDescent="0.2"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</row>
    <row r="748" spans="12:47" x14ac:dyDescent="0.2"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</row>
    <row r="749" spans="12:47" x14ac:dyDescent="0.2"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</row>
    <row r="750" spans="12:47" x14ac:dyDescent="0.2"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</row>
    <row r="751" spans="12:47" x14ac:dyDescent="0.2"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</row>
    <row r="752" spans="12:47" x14ac:dyDescent="0.2"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</row>
    <row r="753" spans="12:47" x14ac:dyDescent="0.2"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</row>
    <row r="754" spans="12:47" x14ac:dyDescent="0.2"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</row>
    <row r="755" spans="12:47" x14ac:dyDescent="0.2"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</row>
    <row r="756" spans="12:47" x14ac:dyDescent="0.2"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</row>
    <row r="757" spans="12:47" x14ac:dyDescent="0.2"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</row>
    <row r="758" spans="12:47" x14ac:dyDescent="0.2"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</row>
    <row r="759" spans="12:47" x14ac:dyDescent="0.2"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</row>
    <row r="760" spans="12:47" x14ac:dyDescent="0.2"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</row>
    <row r="761" spans="12:47" x14ac:dyDescent="0.2"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</row>
    <row r="762" spans="12:47" x14ac:dyDescent="0.2"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</row>
    <row r="763" spans="12:47" x14ac:dyDescent="0.2"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</row>
    <row r="764" spans="12:47" x14ac:dyDescent="0.2"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</row>
    <row r="765" spans="12:47" x14ac:dyDescent="0.2"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</row>
    <row r="766" spans="12:47" x14ac:dyDescent="0.2"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</row>
    <row r="767" spans="12:47" x14ac:dyDescent="0.2"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</row>
    <row r="768" spans="12:47" x14ac:dyDescent="0.2"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</row>
    <row r="769" spans="12:47" x14ac:dyDescent="0.2"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</row>
    <row r="770" spans="12:47" x14ac:dyDescent="0.2"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</row>
    <row r="771" spans="12:47" x14ac:dyDescent="0.2"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</row>
    <row r="772" spans="12:47" x14ac:dyDescent="0.2"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</row>
    <row r="773" spans="12:47" x14ac:dyDescent="0.2"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</row>
    <row r="774" spans="12:47" x14ac:dyDescent="0.2"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</row>
    <row r="775" spans="12:47" x14ac:dyDescent="0.2"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</row>
    <row r="776" spans="12:47" x14ac:dyDescent="0.2"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</row>
    <row r="777" spans="12:47" x14ac:dyDescent="0.2"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</row>
    <row r="778" spans="12:47" x14ac:dyDescent="0.2"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</row>
    <row r="779" spans="12:47" x14ac:dyDescent="0.2"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</row>
    <row r="780" spans="12:47" x14ac:dyDescent="0.2"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</row>
    <row r="781" spans="12:47" x14ac:dyDescent="0.2"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</row>
    <row r="782" spans="12:47" x14ac:dyDescent="0.2"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</row>
    <row r="783" spans="12:47" x14ac:dyDescent="0.2"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</row>
    <row r="784" spans="12:47" x14ac:dyDescent="0.2"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</row>
    <row r="785" spans="12:47" x14ac:dyDescent="0.2"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</row>
    <row r="786" spans="12:47" x14ac:dyDescent="0.2"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</row>
    <row r="787" spans="12:47" x14ac:dyDescent="0.2"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</row>
    <row r="788" spans="12:47" x14ac:dyDescent="0.2"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</row>
    <row r="789" spans="12:47" x14ac:dyDescent="0.2"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</row>
    <row r="790" spans="12:47" x14ac:dyDescent="0.2"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</row>
    <row r="791" spans="12:47" x14ac:dyDescent="0.2"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</row>
    <row r="792" spans="12:47" x14ac:dyDescent="0.2"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</row>
    <row r="793" spans="12:47" x14ac:dyDescent="0.2"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</row>
    <row r="794" spans="12:47" x14ac:dyDescent="0.2"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</row>
    <row r="795" spans="12:47" x14ac:dyDescent="0.2"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</row>
    <row r="796" spans="12:47" x14ac:dyDescent="0.2"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</row>
    <row r="797" spans="12:47" x14ac:dyDescent="0.2"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</row>
    <row r="798" spans="12:47" x14ac:dyDescent="0.2"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</row>
    <row r="799" spans="12:47" x14ac:dyDescent="0.2"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</row>
    <row r="800" spans="12:47" x14ac:dyDescent="0.2"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</row>
    <row r="801" spans="12:47" x14ac:dyDescent="0.2"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</row>
    <row r="802" spans="12:47" x14ac:dyDescent="0.2"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</row>
    <row r="803" spans="12:47" x14ac:dyDescent="0.2"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</row>
    <row r="804" spans="12:47" x14ac:dyDescent="0.2"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</row>
    <row r="805" spans="12:47" x14ac:dyDescent="0.2"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</row>
    <row r="806" spans="12:47" x14ac:dyDescent="0.2"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</row>
    <row r="807" spans="12:47" x14ac:dyDescent="0.2"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</row>
    <row r="808" spans="12:47" x14ac:dyDescent="0.2"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</row>
    <row r="809" spans="12:47" x14ac:dyDescent="0.2"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</row>
    <row r="810" spans="12:47" x14ac:dyDescent="0.2"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</row>
    <row r="811" spans="12:47" x14ac:dyDescent="0.2"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</row>
    <row r="812" spans="12:47" x14ac:dyDescent="0.2"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</row>
    <row r="813" spans="12:47" x14ac:dyDescent="0.2"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</row>
    <row r="814" spans="12:47" x14ac:dyDescent="0.2"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</row>
    <row r="815" spans="12:47" x14ac:dyDescent="0.2"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</row>
    <row r="816" spans="12:47" x14ac:dyDescent="0.2"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</row>
    <row r="817" spans="12:47" x14ac:dyDescent="0.2"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</row>
    <row r="818" spans="12:47" x14ac:dyDescent="0.2"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</row>
    <row r="819" spans="12:47" x14ac:dyDescent="0.2"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</row>
    <row r="820" spans="12:47" x14ac:dyDescent="0.2"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</row>
    <row r="821" spans="12:47" x14ac:dyDescent="0.2"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</row>
    <row r="822" spans="12:47" x14ac:dyDescent="0.2"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</row>
    <row r="823" spans="12:47" x14ac:dyDescent="0.2"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</row>
    <row r="824" spans="12:47" x14ac:dyDescent="0.2"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</row>
    <row r="825" spans="12:47" x14ac:dyDescent="0.2"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</row>
    <row r="826" spans="12:47" x14ac:dyDescent="0.2"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</row>
    <row r="827" spans="12:47" x14ac:dyDescent="0.2"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</row>
    <row r="828" spans="12:47" x14ac:dyDescent="0.2"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</row>
    <row r="829" spans="12:47" x14ac:dyDescent="0.2"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</row>
    <row r="830" spans="12:47" x14ac:dyDescent="0.2"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</row>
    <row r="831" spans="12:47" x14ac:dyDescent="0.2"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</row>
    <row r="832" spans="12:47" x14ac:dyDescent="0.2"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</row>
    <row r="833" spans="12:47" x14ac:dyDescent="0.2"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</row>
    <row r="834" spans="12:47" x14ac:dyDescent="0.2"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</row>
    <row r="835" spans="12:47" x14ac:dyDescent="0.2"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</row>
    <row r="836" spans="12:47" x14ac:dyDescent="0.2"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</row>
    <row r="837" spans="12:47" x14ac:dyDescent="0.2"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</row>
    <row r="838" spans="12:47" x14ac:dyDescent="0.2"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</row>
    <row r="839" spans="12:47" x14ac:dyDescent="0.2"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</row>
    <row r="840" spans="12:47" x14ac:dyDescent="0.2"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</row>
    <row r="841" spans="12:47" x14ac:dyDescent="0.2"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</row>
    <row r="842" spans="12:47" x14ac:dyDescent="0.2"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</row>
    <row r="843" spans="12:47" x14ac:dyDescent="0.2"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</row>
    <row r="844" spans="12:47" x14ac:dyDescent="0.2"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</row>
    <row r="845" spans="12:47" x14ac:dyDescent="0.2"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</row>
    <row r="846" spans="12:47" x14ac:dyDescent="0.2"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</row>
    <row r="847" spans="12:47" x14ac:dyDescent="0.2"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</row>
    <row r="848" spans="12:47" x14ac:dyDescent="0.2"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</row>
    <row r="849" spans="12:47" x14ac:dyDescent="0.2"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</row>
    <row r="850" spans="12:47" x14ac:dyDescent="0.2"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</row>
    <row r="851" spans="12:47" x14ac:dyDescent="0.2"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</row>
    <row r="852" spans="12:47" x14ac:dyDescent="0.2"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</row>
    <row r="853" spans="12:47" x14ac:dyDescent="0.2"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</row>
    <row r="854" spans="12:47" x14ac:dyDescent="0.2"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</row>
    <row r="855" spans="12:47" x14ac:dyDescent="0.2"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</row>
    <row r="856" spans="12:47" x14ac:dyDescent="0.2"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</row>
    <row r="857" spans="12:47" x14ac:dyDescent="0.2"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</row>
    <row r="858" spans="12:47" x14ac:dyDescent="0.2"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</row>
    <row r="859" spans="12:47" x14ac:dyDescent="0.2"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</row>
    <row r="860" spans="12:47" x14ac:dyDescent="0.2"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</row>
    <row r="861" spans="12:47" x14ac:dyDescent="0.2"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</row>
    <row r="862" spans="12:47" x14ac:dyDescent="0.2"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</row>
    <row r="863" spans="12:47" x14ac:dyDescent="0.2"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</row>
  </sheetData>
  <phoneticPr fontId="5" type="noConversion"/>
  <hyperlinks>
    <hyperlink ref="C151" r:id="rId1" display="nairnandym@on.aibn.com"/>
  </hyperlinks>
  <pageMargins left="0.31496062992125984" right="0.31496062992125984" top="0.59055118110236227" bottom="0.59055118110236227" header="0.39370078740157483" footer="0.39370078740157483"/>
  <pageSetup scale="64" fitToHeight="4" orientation="portrait" horizontalDpi="4294967294" r:id="rId2"/>
  <headerFooter alignWithMargins="0">
    <oddHeader>&amp;L&amp;"Arial,Bold"&amp;12 2003 Financial Datacall Summary&amp;R&amp;"Arial,Bold"September 6, 2004</oddHeader>
    <oddFooter>&amp;L&amp;9Source: Waste Diversion Ontario 2003 Financial Datacall&amp;R&amp;9&amp;P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Datacall Summary</vt:lpstr>
      <vt:lpstr>'Financial Datacall Summary'!Print_Titles</vt:lpstr>
    </vt:vector>
  </TitlesOfParts>
  <Company>MacViro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</dc:creator>
  <cp:lastModifiedBy>Maria Constantinou</cp:lastModifiedBy>
  <cp:lastPrinted>2004-09-07T20:17:49Z</cp:lastPrinted>
  <dcterms:created xsi:type="dcterms:W3CDTF">2003-05-12T16:50:20Z</dcterms:created>
  <dcterms:modified xsi:type="dcterms:W3CDTF">2016-07-07T12:35:48Z</dcterms:modified>
</cp:coreProperties>
</file>