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57" documentId="13_ncr:1_{5FE2D811-DE09-44C2-B3C5-0219F5CA2F37}" xr6:coauthVersionLast="47" xr6:coauthVersionMax="47" xr10:uidLastSave="{60972865-B68B-414D-B622-ABED20E39E49}"/>
  <bookViews>
    <workbookView xWindow="-120" yWindow="-120" windowWidth="29040" windowHeight="17640" xr2:uid="{6E4BACC9-BF3C-46DF-925A-06A77E73CFE2}"/>
  </bookViews>
  <sheets>
    <sheet name="Cost and Revenue" sheetId="1" r:id="rId1"/>
  </sheets>
  <definedNames>
    <definedName name="_xlnm._FilterDatabase" localSheetId="0" hidden="1">'Cost and Revenue'!$B$5:$P$5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76" i="1" l="1"/>
  <c r="M6" i="1"/>
  <c r="M28" i="1" l="1"/>
  <c r="M13" i="1"/>
  <c r="M11" i="1"/>
  <c r="M17" i="1"/>
  <c r="M18" i="1"/>
  <c r="M14" i="1"/>
  <c r="M77" i="1"/>
  <c r="M12" i="1"/>
  <c r="M78" i="1"/>
  <c r="M29" i="1"/>
  <c r="M19" i="1"/>
  <c r="M20" i="1"/>
  <c r="M7" i="1"/>
  <c r="M156" i="1"/>
  <c r="M15" i="1"/>
  <c r="M79" i="1"/>
  <c r="M21" i="1"/>
  <c r="M30" i="1"/>
  <c r="M8" i="1"/>
  <c r="M157" i="1"/>
  <c r="M16" i="1"/>
  <c r="M22" i="1"/>
  <c r="M23" i="1"/>
  <c r="M110" i="1"/>
  <c r="M24" i="1"/>
  <c r="M158" i="1"/>
  <c r="M80" i="1"/>
  <c r="M31" i="1"/>
  <c r="M159" i="1"/>
  <c r="M32" i="1"/>
  <c r="M160" i="1"/>
  <c r="M111" i="1"/>
  <c r="M81" i="1"/>
  <c r="M82" i="1"/>
  <c r="M112" i="1"/>
  <c r="M9" i="1"/>
  <c r="M83" i="1"/>
  <c r="M33" i="1"/>
  <c r="M161" i="1"/>
  <c r="M84" i="1"/>
  <c r="M85" i="1"/>
  <c r="M86" i="1"/>
  <c r="M87" i="1"/>
  <c r="M88" i="1"/>
  <c r="M25" i="1"/>
  <c r="M89" i="1"/>
  <c r="M162" i="1"/>
  <c r="M113" i="1"/>
  <c r="M114" i="1"/>
  <c r="M90" i="1"/>
  <c r="M37" i="1"/>
  <c r="M115" i="1"/>
  <c r="M116" i="1"/>
  <c r="M38" i="1"/>
  <c r="M163" i="1"/>
  <c r="M164" i="1"/>
  <c r="M39" i="1"/>
  <c r="M40" i="1"/>
  <c r="M91" i="1"/>
  <c r="M41" i="1"/>
  <c r="M92" i="1"/>
  <c r="M165" i="1"/>
  <c r="M93" i="1"/>
  <c r="M166" i="1"/>
  <c r="M167" i="1"/>
  <c r="M168" i="1"/>
  <c r="M169" i="1"/>
  <c r="M170" i="1"/>
  <c r="M171" i="1"/>
  <c r="M94" i="1"/>
  <c r="M117" i="1"/>
  <c r="M118" i="1"/>
  <c r="M172" i="1"/>
  <c r="M173" i="1"/>
  <c r="M174" i="1"/>
  <c r="M26" i="1"/>
  <c r="M119" i="1"/>
  <c r="M42" i="1"/>
  <c r="M95" i="1"/>
  <c r="M120" i="1"/>
  <c r="M121" i="1"/>
  <c r="M122" i="1"/>
  <c r="M123" i="1"/>
  <c r="M43" i="1"/>
  <c r="M44" i="1"/>
  <c r="M45" i="1"/>
  <c r="M46" i="1"/>
  <c r="M47" i="1"/>
  <c r="M48" i="1"/>
  <c r="M175" i="1"/>
  <c r="M49" i="1"/>
  <c r="M96" i="1"/>
  <c r="M124" i="1"/>
  <c r="M125" i="1"/>
  <c r="M126" i="1"/>
  <c r="M97" i="1"/>
  <c r="M98" i="1"/>
  <c r="M50" i="1"/>
  <c r="M51" i="1"/>
  <c r="M52" i="1"/>
  <c r="M53" i="1"/>
  <c r="M99" i="1"/>
  <c r="M127" i="1"/>
  <c r="M100" i="1"/>
  <c r="M101" i="1"/>
  <c r="M54" i="1"/>
  <c r="M55" i="1"/>
  <c r="M128" i="1"/>
  <c r="M34" i="1"/>
  <c r="M56" i="1"/>
  <c r="M57" i="1"/>
  <c r="M177" i="1"/>
  <c r="M129" i="1"/>
  <c r="M130" i="1"/>
  <c r="M58" i="1"/>
  <c r="M131" i="1"/>
  <c r="M132" i="1"/>
  <c r="M133" i="1"/>
  <c r="M59" i="1"/>
  <c r="M134" i="1"/>
  <c r="M135" i="1"/>
  <c r="M136" i="1"/>
  <c r="M137" i="1"/>
  <c r="M60" i="1"/>
  <c r="M61" i="1"/>
  <c r="M178" i="1"/>
  <c r="M138" i="1"/>
  <c r="M139" i="1"/>
  <c r="M140" i="1"/>
  <c r="M62" i="1"/>
  <c r="M63" i="1"/>
  <c r="M141" i="1"/>
  <c r="M64" i="1"/>
  <c r="M142" i="1"/>
  <c r="M143" i="1"/>
  <c r="M144" i="1"/>
  <c r="M27" i="1"/>
  <c r="M35" i="1"/>
  <c r="M65" i="1"/>
  <c r="M66" i="1"/>
  <c r="M67" i="1"/>
  <c r="M68" i="1"/>
  <c r="M145" i="1"/>
  <c r="M146" i="1"/>
  <c r="M69" i="1"/>
  <c r="M147" i="1"/>
  <c r="M148" i="1"/>
  <c r="M36" i="1"/>
  <c r="M149" i="1"/>
  <c r="M102" i="1"/>
  <c r="M150" i="1"/>
  <c r="M179" i="1"/>
  <c r="M180" i="1"/>
  <c r="M151" i="1"/>
  <c r="M70" i="1"/>
  <c r="M103" i="1"/>
  <c r="M71" i="1"/>
  <c r="M104" i="1"/>
  <c r="M72" i="1"/>
  <c r="M105" i="1"/>
  <c r="M152" i="1"/>
  <c r="M153" i="1"/>
  <c r="M106" i="1"/>
  <c r="M154" i="1"/>
  <c r="M73" i="1"/>
  <c r="M107" i="1"/>
  <c r="M181" i="1"/>
  <c r="M108" i="1"/>
  <c r="M109" i="1"/>
  <c r="M155" i="1"/>
  <c r="M74" i="1"/>
  <c r="M182" i="1"/>
  <c r="M75" i="1"/>
  <c r="M76" i="1"/>
  <c r="M10" i="1"/>
  <c r="P6" i="1" l="1"/>
  <c r="P76" i="1"/>
  <c r="P75" i="1"/>
  <c r="P182" i="1"/>
  <c r="P155" i="1"/>
  <c r="P109" i="1"/>
  <c r="P108" i="1"/>
  <c r="P107" i="1"/>
  <c r="P73" i="1"/>
  <c r="P154" i="1"/>
  <c r="P153" i="1"/>
  <c r="P152" i="1"/>
  <c r="P105" i="1"/>
  <c r="P104" i="1"/>
  <c r="P71" i="1"/>
  <c r="P103" i="1"/>
  <c r="P151" i="1"/>
  <c r="P180" i="1"/>
  <c r="P179" i="1"/>
  <c r="P102" i="1"/>
  <c r="P149" i="1"/>
  <c r="P36" i="1"/>
  <c r="P147" i="1"/>
  <c r="P69" i="1"/>
  <c r="P146" i="1"/>
  <c r="P68" i="1"/>
  <c r="P67" i="1"/>
  <c r="P66" i="1"/>
  <c r="P35" i="1"/>
  <c r="P27" i="1"/>
  <c r="P144" i="1"/>
  <c r="P143" i="1"/>
  <c r="P142" i="1"/>
  <c r="P64" i="1"/>
  <c r="P141" i="1"/>
  <c r="P63" i="1"/>
  <c r="P62" i="1"/>
  <c r="P140" i="1"/>
  <c r="P139" i="1"/>
  <c r="P61" i="1"/>
  <c r="P60" i="1"/>
  <c r="P136" i="1"/>
  <c r="P135" i="1"/>
  <c r="P134" i="1"/>
  <c r="P59" i="1"/>
  <c r="P133" i="1"/>
  <c r="P132" i="1"/>
  <c r="P131" i="1"/>
  <c r="P58" i="1"/>
  <c r="P130" i="1"/>
  <c r="P129" i="1"/>
  <c r="P177" i="1"/>
  <c r="P34" i="1"/>
  <c r="P128" i="1"/>
  <c r="P54" i="1"/>
  <c r="P101" i="1"/>
  <c r="P100" i="1"/>
  <c r="P127" i="1"/>
  <c r="P99" i="1"/>
  <c r="P53" i="1"/>
  <c r="P52" i="1"/>
  <c r="P51" i="1"/>
  <c r="P50" i="1"/>
  <c r="P98" i="1"/>
  <c r="P97" i="1"/>
  <c r="P124" i="1"/>
  <c r="P96" i="1"/>
  <c r="P176" i="1"/>
  <c r="P175" i="1"/>
  <c r="P48" i="1"/>
  <c r="P47" i="1"/>
  <c r="P46" i="1"/>
  <c r="P45" i="1"/>
  <c r="P44" i="1"/>
  <c r="P43" i="1"/>
  <c r="P122" i="1"/>
  <c r="P121" i="1"/>
  <c r="P95" i="1"/>
  <c r="P42" i="1"/>
  <c r="P119" i="1"/>
  <c r="P174" i="1"/>
  <c r="P173" i="1"/>
  <c r="P172" i="1"/>
  <c r="P117" i="1"/>
  <c r="P94" i="1"/>
  <c r="P171" i="1"/>
  <c r="P169" i="1"/>
  <c r="P168" i="1"/>
  <c r="P167" i="1"/>
  <c r="P93" i="1"/>
  <c r="P165" i="1"/>
  <c r="P92" i="1"/>
  <c r="P91" i="1"/>
  <c r="P40" i="1"/>
  <c r="P39" i="1"/>
  <c r="P163" i="1"/>
  <c r="P38" i="1"/>
  <c r="P116" i="1"/>
  <c r="P37" i="1"/>
  <c r="P90" i="1"/>
  <c r="P114" i="1"/>
  <c r="P162" i="1"/>
  <c r="P89" i="1"/>
  <c r="P25" i="1"/>
  <c r="P87" i="1"/>
  <c r="P86" i="1"/>
  <c r="P85" i="1"/>
  <c r="P161" i="1"/>
  <c r="P33" i="1"/>
  <c r="P83" i="1"/>
  <c r="P112" i="1"/>
  <c r="P82" i="1"/>
  <c r="P81" i="1"/>
  <c r="P111" i="1"/>
  <c r="P160" i="1"/>
  <c r="P32" i="1"/>
  <c r="P159" i="1"/>
  <c r="P80" i="1"/>
  <c r="P158" i="1"/>
  <c r="P24" i="1"/>
  <c r="P23" i="1"/>
  <c r="P22" i="1"/>
  <c r="P16" i="1"/>
  <c r="P8" i="1"/>
  <c r="P30" i="1"/>
  <c r="P21" i="1"/>
  <c r="P79" i="1"/>
  <c r="P15" i="1"/>
  <c r="P156" i="1"/>
  <c r="P7" i="1"/>
  <c r="P19" i="1"/>
  <c r="P29" i="1"/>
  <c r="P78" i="1"/>
  <c r="P77" i="1"/>
  <c r="P14" i="1"/>
  <c r="P18" i="1"/>
  <c r="P11" i="1"/>
  <c r="P13" i="1"/>
  <c r="P28" i="1"/>
  <c r="P10" i="1"/>
  <c r="O5" i="1"/>
  <c r="L5" i="1"/>
  <c r="K5" i="1"/>
  <c r="J5" i="1"/>
  <c r="I5" i="1"/>
  <c r="H5" i="1"/>
  <c r="G5" i="1"/>
  <c r="E5" i="1"/>
  <c r="P55" i="1" l="1"/>
  <c r="P65" i="1"/>
  <c r="P70" i="1"/>
  <c r="P74" i="1"/>
  <c r="P17" i="1"/>
  <c r="P157" i="1"/>
  <c r="P84" i="1"/>
  <c r="P113" i="1"/>
  <c r="P164" i="1"/>
  <c r="P166" i="1"/>
  <c r="P118" i="1"/>
  <c r="P26" i="1"/>
  <c r="P12" i="1"/>
  <c r="P110" i="1"/>
  <c r="P123" i="1"/>
  <c r="P125" i="1"/>
  <c r="P56" i="1"/>
  <c r="P178" i="1"/>
  <c r="P145" i="1"/>
  <c r="P150" i="1"/>
  <c r="P72" i="1"/>
  <c r="P181" i="1"/>
  <c r="P49" i="1"/>
  <c r="P137" i="1"/>
  <c r="P148" i="1"/>
  <c r="P106" i="1"/>
  <c r="P9" i="1"/>
  <c r="P88" i="1"/>
  <c r="P115" i="1"/>
  <c r="P41" i="1"/>
  <c r="P170" i="1"/>
  <c r="P120" i="1"/>
  <c r="N5" i="1"/>
  <c r="P20" i="1"/>
  <c r="P31" i="1"/>
  <c r="P126" i="1"/>
  <c r="P57" i="1"/>
  <c r="P138" i="1"/>
  <c r="P5" i="1" l="1"/>
</calcChain>
</file>

<file path=xl/sharedStrings.xml><?xml version="1.0" encoding="utf-8"?>
<sst xmlns="http://schemas.openxmlformats.org/spreadsheetml/2006/main" count="199" uniqueCount="199">
  <si>
    <t>2022 Blue Box Program Cost and Revenue</t>
  </si>
  <si>
    <t>Program Code</t>
  </si>
  <si>
    <t>Municipal Group</t>
  </si>
  <si>
    <t>Program Name</t>
  </si>
  <si>
    <t xml:space="preserve">Reported and/or Calculated Marketed Tonnes </t>
  </si>
  <si>
    <t>Single Stream</t>
  </si>
  <si>
    <t>Residential Collection Costs ($)</t>
  </si>
  <si>
    <t>Residential Processing Costs ($)</t>
  </si>
  <si>
    <t>Residential Depot/Transfer Costs ($)</t>
  </si>
  <si>
    <t>Residential Promotion &amp; Education Costs ($)</t>
  </si>
  <si>
    <r>
      <t>Interest on Municipal  Capital</t>
    </r>
    <r>
      <rPr>
        <b/>
        <vertAlign val="superscript"/>
        <sz val="11"/>
        <rFont val="Calibri"/>
        <family val="2"/>
        <scheme val="minor"/>
      </rPr>
      <t xml:space="preserve">1 </t>
    </r>
    <r>
      <rPr>
        <b/>
        <sz val="11"/>
        <rFont val="Calibri"/>
        <family val="2"/>
        <scheme val="minor"/>
      </rPr>
      <t>($)</t>
    </r>
    <r>
      <rPr>
        <b/>
        <vertAlign val="superscript"/>
        <sz val="11"/>
        <rFont val="Calibri"/>
        <family val="2"/>
        <scheme val="minor"/>
      </rPr>
      <t xml:space="preserve"> </t>
    </r>
  </si>
  <si>
    <t>Administration Costs ($)</t>
  </si>
  <si>
    <r>
      <t>Administration Factor</t>
    </r>
    <r>
      <rPr>
        <b/>
        <vertAlign val="superscript"/>
        <sz val="11"/>
        <rFont val="Calibri"/>
        <family val="2"/>
        <scheme val="minor"/>
      </rPr>
      <t>2</t>
    </r>
  </si>
  <si>
    <r>
      <t>Residential Gross Costs Including Interest on Municipal Capital and Administration</t>
    </r>
    <r>
      <rPr>
        <b/>
        <vertAlign val="superscript"/>
        <sz val="11"/>
        <rFont val="Calibri"/>
        <family val="2"/>
        <scheme val="minor"/>
      </rPr>
      <t>3</t>
    </r>
    <r>
      <rPr>
        <b/>
        <sz val="11"/>
        <rFont val="Calibri"/>
        <family val="2"/>
        <scheme val="minor"/>
      </rPr>
      <t xml:space="preserve"> ($)</t>
    </r>
  </si>
  <si>
    <t xml:space="preserve">Total Gross Revenue ($) </t>
  </si>
  <si>
    <r>
      <t>Total Net Costs</t>
    </r>
    <r>
      <rPr>
        <b/>
        <vertAlign val="superscript"/>
        <sz val="11"/>
        <rFont val="Calibri"/>
        <family val="2"/>
        <scheme val="minor"/>
      </rPr>
      <t>4</t>
    </r>
    <r>
      <rPr>
        <b/>
        <sz val="11"/>
        <rFont val="Calibri"/>
        <family val="2"/>
        <scheme val="minor"/>
      </rPr>
      <t xml:space="preserve"> ($)</t>
    </r>
  </si>
  <si>
    <t xml:space="preserve">                                                      Totals  </t>
  </si>
  <si>
    <t>HALTON, REGIONAL MUNICIPALITY OF</t>
  </si>
  <si>
    <t>DURHAM, REGIONAL MUNICIPALITY OF</t>
  </si>
  <si>
    <t>STRATFORD, CITY OF</t>
  </si>
  <si>
    <t>BARRIE, CITY OF</t>
  </si>
  <si>
    <t>ESSEX-WINDSOR SOLID WASTE AUTHORITY</t>
  </si>
  <si>
    <t>WELLINGTON, COUNTY OF</t>
  </si>
  <si>
    <t>NORFOLK, COUNTY OF</t>
  </si>
  <si>
    <t>GUELPH, CITY OF</t>
  </si>
  <si>
    <t>NORTH HURON, TOWNSHIP OF</t>
  </si>
  <si>
    <t>WATERLOO, REGIONAL MUNICIPALITY OF</t>
  </si>
  <si>
    <t>ASHFIELD-COLBORNE-WAWANOSH, TOWNSHIP OF</t>
  </si>
  <si>
    <t>BROCKVILLE, CITY OF</t>
  </si>
  <si>
    <t>QUINTE WASTE SOLUTIONS</t>
  </si>
  <si>
    <t>MUSKOKA, DISTRICT MUNICIPALITY OF</t>
  </si>
  <si>
    <t>YORK, REGIONAL MUNICIPALITY OF</t>
  </si>
  <si>
    <t>ONEIDA NATION OF THE THAMES</t>
  </si>
  <si>
    <t>THUNDER BAY, CITY OF</t>
  </si>
  <si>
    <t>HOWICK, TOWNSHIP OF</t>
  </si>
  <si>
    <t>NORTH BAY, CITY OF</t>
  </si>
  <si>
    <t>HANOVER, TOWN OF</t>
  </si>
  <si>
    <t>HAMILTON, CITY OF</t>
  </si>
  <si>
    <t>ALGONQUIN HIGHLANDS,TOWNSHIP OF</t>
  </si>
  <si>
    <t>BRANTFORD, CITY OF</t>
  </si>
  <si>
    <t>GREATER SUDBURY, CITY OF</t>
  </si>
  <si>
    <t>BLUEWATER RECYCLING ASSOCIATION</t>
  </si>
  <si>
    <t>ARMOUR, TOWNSHIP OF</t>
  </si>
  <si>
    <t>BRUCE AREA SOLID WASTE RECYCLING</t>
  </si>
  <si>
    <t>LEEDS AND THE THOUSAND ISLANDS, TOWNSHIP OF</t>
  </si>
  <si>
    <t>RIDEAU LAKES, TOWNSHIP OF</t>
  </si>
  <si>
    <t>CORNWALL, CITY OF</t>
  </si>
  <si>
    <t>ELIZABETHTOWN-KITLEY, TOWNSHIP OF</t>
  </si>
  <si>
    <t>PRESCOTT,TOWN OF</t>
  </si>
  <si>
    <t>FRONT OF YONGE, TOWNSHIP OF</t>
  </si>
  <si>
    <t>WHITESTONE, MUNICIPALITY OF</t>
  </si>
  <si>
    <t>WESTPORT, VILLAGE OF</t>
  </si>
  <si>
    <t>OTTAWA VALLEY WASTE RECOVERY CENTRE</t>
  </si>
  <si>
    <t>THE ARCHIPELAGO, TOWNSHIP OF</t>
  </si>
  <si>
    <t>PEEL, REGIONAL MUNICIPALITY OF</t>
  </si>
  <si>
    <t>NORTH GLENGARRY, TOWNSHIP OF</t>
  </si>
  <si>
    <t>GANANOQUE, TOWN OF</t>
  </si>
  <si>
    <t>AUGUSTA, TOWNSHIP OF</t>
  </si>
  <si>
    <t>ATHENS, TOWNSHIP OF</t>
  </si>
  <si>
    <t>NORTH STORMONT, TOWNSHIP OF</t>
  </si>
  <si>
    <t>SOUTH FRONTENAC, TOWNSHIP OF</t>
  </si>
  <si>
    <t>SOUTH STORMONT, TOWNSHIP OF</t>
  </si>
  <si>
    <t>NORTH DUNDAS, TOWNSHIP OF</t>
  </si>
  <si>
    <t>KINGSTON, CITY OF</t>
  </si>
  <si>
    <t>WHITEWATER REGION, TOWNSHIP OF</t>
  </si>
  <si>
    <t>STONE MILLS, TOWNSHIP OF</t>
  </si>
  <si>
    <t>CARLING, TOWNSHIP OF</t>
  </si>
  <si>
    <t>MCDOUGALL, MUNICIPALITY OF</t>
  </si>
  <si>
    <t>GREATER NAPANEE, TOWNSHIP OF</t>
  </si>
  <si>
    <t>WEST NIPISSING, MUNICIPALITY OF</t>
  </si>
  <si>
    <t>SEGUIN, TOWNSHIP OF</t>
  </si>
  <si>
    <t>MCKELLAR, TOWNSHIP OF</t>
  </si>
  <si>
    <t>KIRKLAND LAKE, TOWN OF</t>
  </si>
  <si>
    <t>BRUDENELL, LYNDOCH AND RAGLAN, TOWNSHIP OF</t>
  </si>
  <si>
    <t>NORTHERN BRUCE PENINSULA, MUNICIPALITY OF</t>
  </si>
  <si>
    <t>ELLIOT LAKE, CITY OF</t>
  </si>
  <si>
    <t>TIMMINS, CITY OF</t>
  </si>
  <si>
    <t>EDWARDSBURGH CARDINAL, TOWNSHIP OF</t>
  </si>
  <si>
    <t>GAUTHIER, TOWNSHIP OF</t>
  </si>
  <si>
    <t>SOUTH GLENGARRY, TOWNSHIP OF</t>
  </si>
  <si>
    <t>CARLOW MAYO, TOWNSHIP OF</t>
  </si>
  <si>
    <t>SOUTH DUNDAS, TOWNSHIP OF</t>
  </si>
  <si>
    <t>TAY VALLEY, TOWNSHIP OF</t>
  </si>
  <si>
    <t>LANARK HIGHLANDS, TOWNSHIP OF</t>
  </si>
  <si>
    <t>ADDINGTON HIGHLANDS, TOWNSHIP OF</t>
  </si>
  <si>
    <t>ADMASTON/BROMLEY, TOWNSHIP OF</t>
  </si>
  <si>
    <t>MINDEN HILLS, TOWNSHIP OF</t>
  </si>
  <si>
    <t>GREATER MADAWASKA, TOWNSHIP OF</t>
  </si>
  <si>
    <t>BRANT, COUNTY OF</t>
  </si>
  <si>
    <t>CASEY, TOWNSHIP OF</t>
  </si>
  <si>
    <t>GILLIES, TOWNSHIP OF</t>
  </si>
  <si>
    <t>BONNECHERE VALLEY, TOWNSHIP OF</t>
  </si>
  <si>
    <t>KILLALOE, HAGARTY, AND RICHARDS, TOWNSHIP OF</t>
  </si>
  <si>
    <t>MADAWASKA VALLEY, TOWNSHIP OF</t>
  </si>
  <si>
    <t>KAWARTHA LAKES, CITY OF</t>
  </si>
  <si>
    <t>CHIPPEWAS OF THE THAMES FIRST NATION</t>
  </si>
  <si>
    <t>SABLES-SPANISH RIVERS, TOWNSHIP OF</t>
  </si>
  <si>
    <t>WEST GREY, MUNICIPALITY OF</t>
  </si>
  <si>
    <t>KERNS, TOWNSHIP OF</t>
  </si>
  <si>
    <t>HUDSON, TOWNSHIP OF</t>
  </si>
  <si>
    <t>CALVIN, MUNICIPALITY OF</t>
  </si>
  <si>
    <t>PERRY, TOWNSHIP OF</t>
  </si>
  <si>
    <t>BALDWIN, TOWNSHIP OF</t>
  </si>
  <si>
    <t>BLIND RIVER, TOWN OF</t>
  </si>
  <si>
    <t>CENTRAL MANITOULIN, TOWNSHIP OF</t>
  </si>
  <si>
    <t>ESPANOLA, TOWN OF</t>
  </si>
  <si>
    <t>NAIRN &amp; HYMAN, TOWNSHIP OF</t>
  </si>
  <si>
    <t>NORTHEASTERN MANITOULIN &amp; ISLANDS, TOWN OF</t>
  </si>
  <si>
    <t>CENTRAL FRONTENAC, TOWNSHIP OF</t>
  </si>
  <si>
    <t>NORTH FRONTENAC, TOWNSHIP OF</t>
  </si>
  <si>
    <t>Temiskaming Shores, City of</t>
  </si>
  <si>
    <t>Burk's Falls, Village of</t>
  </si>
  <si>
    <t>Matachewan First Nations</t>
  </si>
  <si>
    <t>Temagami First Nation</t>
  </si>
  <si>
    <t>Moose Deer Point</t>
  </si>
  <si>
    <t>Huron East-Brussels/Tuckersmith, Municipality of</t>
  </si>
  <si>
    <t>Wahta Mohawks First Nation</t>
  </si>
  <si>
    <t>Red Rock Indian Band</t>
  </si>
  <si>
    <t>GARDEN RIVER FIRST NATION</t>
  </si>
  <si>
    <t>WAHNAPITAE FIRST NATION</t>
  </si>
  <si>
    <t>ARMSTRONG, TOWNSHIP OF</t>
  </si>
  <si>
    <t>BANCROFT, TOWN OF</t>
  </si>
  <si>
    <t>BILLINGS, TOWNSHIP OF</t>
  </si>
  <si>
    <t>MISSISSAUGAS OF THE NEW CREDIT FIRST NATION</t>
  </si>
  <si>
    <t>LAURENTIAN HILLS, TOWN OF</t>
  </si>
  <si>
    <t>COBALT, TOWN OF</t>
  </si>
  <si>
    <t>COLEMAN,  TOWNSHIP OF</t>
  </si>
  <si>
    <t>CONMEE,  TOWNSHIP OF</t>
  </si>
  <si>
    <t>DESERONTO, TOWN OF</t>
  </si>
  <si>
    <t>ENGLEHART, TOWN OF</t>
  </si>
  <si>
    <t>EVANTUREL, TOWNSHIP OF</t>
  </si>
  <si>
    <t>FARADAY, TOWNSHIP OF</t>
  </si>
  <si>
    <t>FRENCH RIVER, MUNICIPALITY OF</t>
  </si>
  <si>
    <t>HARLEY, TOWNSHP OF</t>
  </si>
  <si>
    <t>HEAD, CLARA AND MARIA, TOWNSHIPS OF</t>
  </si>
  <si>
    <t>HEARST, TOWN OF</t>
  </si>
  <si>
    <t>HILLIARD,  TOWNSHIP OF</t>
  </si>
  <si>
    <t>HURON SHORES,  MUNICIPALITY OF</t>
  </si>
  <si>
    <t>JAMES, TOWNSHIP OF</t>
  </si>
  <si>
    <t>KAPUSKASING MOONBEAM LANDFILL SITE, MANAGEMENT BOARD OF</t>
  </si>
  <si>
    <t>KEARNEY, TOWN OF</t>
  </si>
  <si>
    <t>KILLARNEY, MUNICIPALITY OF</t>
  </si>
  <si>
    <t>LAIRD, TOWNSHIP OF</t>
  </si>
  <si>
    <t>LARDER LAKE,  TOWNSHIP OF</t>
  </si>
  <si>
    <t>LATCHFORD, TOWN OF</t>
  </si>
  <si>
    <t>Limerick, Township of</t>
  </si>
  <si>
    <t>MACDONALD, MEREDITH &amp; ABERDEEN ADDITIONAL, TOWNSHIP OF</t>
  </si>
  <si>
    <t>MACHAR, TOWNSHIP OF</t>
  </si>
  <si>
    <t>MAGNETAWAN, MUNICIPALITY OF</t>
  </si>
  <si>
    <t>MARATHON,  TOWN OF</t>
  </si>
  <si>
    <t xml:space="preserve">Matachewan, The Corporation of the Township of </t>
  </si>
  <si>
    <t>MATTICE-VAL COTE</t>
  </si>
  <si>
    <t>MCGARRY, TOWNSHIP OF</t>
  </si>
  <si>
    <t>MCMURRICH/MONTEITH, TOWNSHIP OF</t>
  </si>
  <si>
    <t>NIPISSING, TOWNSHIP OF</t>
  </si>
  <si>
    <t>OLIVER PAIPOONGE,  MUNICIPALITY OF</t>
  </si>
  <si>
    <t>OXFORD, RESTRUCTURED COUNTY OF</t>
  </si>
  <si>
    <t>PERTH, TOWN OF</t>
  </si>
  <si>
    <t>TRI-NEIGHBOURS</t>
  </si>
  <si>
    <t>PAPINEAU-CAMERON, TOWNSHIP OF</t>
  </si>
  <si>
    <t>POWASSAN, MUNICIPALITY OF</t>
  </si>
  <si>
    <t>SPANISH, TOWN OF</t>
  </si>
  <si>
    <t>SHUNIAH, MUNICIPALITY OF</t>
  </si>
  <si>
    <t>SOUTH RIVER, VILLAGE OF</t>
  </si>
  <si>
    <t>ST. CHARLES, MUNICIPALITY OF</t>
  </si>
  <si>
    <t>ST. JOSEPH, TOWNSHIP OF</t>
  </si>
  <si>
    <t>STRONG, TOWNSHIP OF</t>
  </si>
  <si>
    <t>SUNDRIDGE, VILLAGE OF</t>
  </si>
  <si>
    <t>TARBUTT &amp; TARBUTT ADDITIONAL, TOWNSHIP OF</t>
  </si>
  <si>
    <t>TEMAGAMI, MUNICIPALITY OF</t>
  </si>
  <si>
    <t>TERRACE BAY, TOWNSHIP OF</t>
  </si>
  <si>
    <t>TUDOR &amp; CASHEL, TOWNSHIP OF</t>
  </si>
  <si>
    <t>WOLLASTON, TOWNSHIP OF</t>
  </si>
  <si>
    <t>BONFIELD, TOWNSHIP OF</t>
  </si>
  <si>
    <t>CHISHOLM, TOWNSHIP OF</t>
  </si>
  <si>
    <t>DEEP RIVER, TOWN OF</t>
  </si>
  <si>
    <t>EAST FERRIS, MUNICIPALITY OF</t>
  </si>
  <si>
    <t>MOHAWKS OF THE BAY OF QUINTE</t>
  </si>
  <si>
    <t>CALLANDER, MUNICIPALITY OF</t>
  </si>
  <si>
    <t>LOYALIST, TOWNSHIP OF</t>
  </si>
  <si>
    <t>CHARLTON AND DACK, MUNICIPALITY OF</t>
  </si>
  <si>
    <t>SERPENT RIVER FIRST NATIONS</t>
  </si>
  <si>
    <t>ALGONQUINS OF PIKWAKANAGAN</t>
  </si>
  <si>
    <t>SAGAMOK ANISHNAWBEK FIRST NATION</t>
  </si>
  <si>
    <t>ATIKAMEKSHENG ANISHNAWBEK FIRST NATION</t>
  </si>
  <si>
    <t>CHIPPEWAS OF RAMA FIRST NATION</t>
  </si>
  <si>
    <t>WALPOLE ISLAND FIRST NATION</t>
  </si>
  <si>
    <t>CURVE LAKE FIRST NATION</t>
  </si>
  <si>
    <t>Hiawatha First Nation</t>
  </si>
  <si>
    <t>WIKWEMIKONG UNCEDED INDIAN RESERVE</t>
  </si>
  <si>
    <t>BATCHEWANA FIRST NATIONS OJIBWAYS</t>
  </si>
  <si>
    <t>SIX NATIONS</t>
  </si>
  <si>
    <t>NIPISSING FIRST NATION</t>
  </si>
  <si>
    <t>COCHRANE, Corporation of the Town of</t>
  </si>
  <si>
    <t>Notes:</t>
  </si>
  <si>
    <r>
      <rPr>
        <vertAlign val="superscript"/>
        <sz val="11"/>
        <rFont val="Calibri"/>
        <family val="2"/>
        <scheme val="minor"/>
      </rPr>
      <t>1</t>
    </r>
    <r>
      <rPr>
        <sz val="11"/>
        <rFont val="Calibri"/>
        <family val="2"/>
        <scheme val="minor"/>
      </rPr>
      <t xml:space="preserve">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t>
    </r>
  </si>
  <si>
    <r>
      <rPr>
        <vertAlign val="superscript"/>
        <sz val="11"/>
        <rFont val="Calibri"/>
        <family val="2"/>
        <scheme val="minor"/>
      </rPr>
      <t xml:space="preserve">2 </t>
    </r>
    <r>
      <rPr>
        <sz val="11"/>
        <rFont val="Calibri"/>
        <family val="2"/>
        <scheme val="minor"/>
      </rPr>
      <t xml:space="preserve">Administration is calculated as follows:
• 3% of reported contracted costs   
• 5% of reported municipal costs </t>
    </r>
  </si>
  <si>
    <r>
      <rPr>
        <vertAlign val="superscript"/>
        <sz val="11"/>
        <rFont val="Calibri"/>
        <family val="2"/>
        <scheme val="minor"/>
      </rPr>
      <t xml:space="preserve">3 </t>
    </r>
    <r>
      <rPr>
        <sz val="11"/>
        <rFont val="Calibri"/>
        <family val="2"/>
        <scheme val="minor"/>
      </rPr>
      <t>Includes any deductions from stockpiling material.</t>
    </r>
  </si>
  <si>
    <r>
      <rPr>
        <vertAlign val="superscript"/>
        <sz val="11"/>
        <rFont val="Calibri"/>
        <family val="2"/>
        <scheme val="minor"/>
      </rPr>
      <t>4</t>
    </r>
    <r>
      <rPr>
        <sz val="11"/>
        <rFont val="Calibri"/>
        <family val="2"/>
        <scheme val="minor"/>
      </rPr>
      <t xml:space="preserve"> Net cost includes supply chain costs, commodity revenues, and P&amp;E, regulatory, market development and program management costs.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</si>
</sst>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quot;#,##0"/>
    <numFmt numFmtId="165" formatCode="#,###\ \ \ \T"/>
    <numFmt numFmtId="166" formatCode="\$#,##0;\-\$#,##0"/>
    <numFmt numFmtId="167" formatCode="&quot;Yes&quot;;\-;&quot;No&quot;"/>
    <numFmt numFmtId="168" formatCode="0.0%"/>
    <numFmt numFmtId="169" formatCode="_-* #,##0_-;\-* #,##0_-;_-* &quot;-&quot;??_-;_-@_-"/>
  </numFmts>
  <fonts count="17" x14ac:knownFonts="1">
    <font>
      <sz val="11"/>
      <color theme="1"/>
      <name val="Calibri"/>
      <family val="2"/>
      <scheme val="minor"/>
    </font>
    <font>
      <sz val="10"/>
      <name val="Arial"/>
      <family val="2"/>
    </font>
    <font>
      <b/>
      <sz val="11"/>
      <name val="Calibri"/>
      <family val="2"/>
      <scheme val="minor"/>
    </font>
    <font>
      <b/>
      <vertAlign val="superscript"/>
      <sz val="11"/>
      <name val="Calibri"/>
      <family val="2"/>
      <scheme val="minor"/>
    </font>
    <font>
      <b/>
      <sz val="11"/>
      <color rgb="FF000000"/>
      <name val="Calibri"/>
      <family val="2"/>
      <scheme val="minor"/>
    </font>
    <font>
      <b/>
      <sz val="11"/>
      <color indexed="8"/>
      <name val="Calibri"/>
      <family val="2"/>
      <scheme val="minor"/>
    </font>
    <font>
      <sz val="11"/>
      <name val="Calibri"/>
      <family val="2"/>
      <scheme val="minor"/>
    </font>
    <font>
      <sz val="11"/>
      <color rgb="FF000000"/>
      <name val="Calibri"/>
      <family val="2"/>
      <scheme val="minor"/>
    </font>
    <font>
      <sz val="11"/>
      <color indexed="8"/>
      <name val="Calibri"/>
      <family val="2"/>
      <scheme val="minor"/>
    </font>
    <font>
      <sz val="10"/>
      <color indexed="8"/>
      <name val="Arial"/>
      <family val="2"/>
    </font>
    <font>
      <sz val="11"/>
      <color indexed="8"/>
      <name val="Calibri"/>
      <family val="2"/>
    </font>
    <font>
      <b/>
      <i/>
      <sz val="11"/>
      <name val="Calibri"/>
      <family val="2"/>
      <scheme val="minor"/>
    </font>
    <font>
      <vertAlign val="superscript"/>
      <sz val="11"/>
      <name val="Calibri"/>
      <family val="2"/>
      <scheme val="minor"/>
    </font>
    <font>
      <sz val="11"/>
      <color theme="1"/>
      <name val="Calibri"/>
      <family val="2"/>
      <scheme val="minor"/>
    </font>
    <font>
      <b/>
      <sz val="10"/>
      <name val="Calibri"/>
      <family val="2"/>
      <scheme val="minor"/>
    </font>
    <font>
      <b/>
      <u/>
      <sz val="14"/>
      <name val="Calibri"/>
      <family val="2"/>
      <scheme val="minor"/>
    </font>
    <font>
      <sz val="1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indexed="22"/>
      </right>
      <top style="thin">
        <color indexed="22"/>
      </top>
      <bottom style="thin">
        <color indexed="22"/>
      </bottom>
      <diagonal/>
    </border>
    <border>
      <left style="thin">
        <color theme="0" tint="-0.14996795556505021"/>
      </left>
      <right/>
      <top style="thin">
        <color indexed="22"/>
      </top>
      <bottom style="thin">
        <color theme="0" tint="-0.14996795556505021"/>
      </bottom>
      <diagonal/>
    </border>
    <border>
      <left/>
      <right/>
      <top style="thin">
        <color indexed="22"/>
      </top>
      <bottom style="thin">
        <color theme="0" tint="-0.14996795556505021"/>
      </bottom>
      <diagonal/>
    </border>
    <border>
      <left/>
      <right style="thin">
        <color theme="0" tint="-0.14996795556505021"/>
      </right>
      <top style="thin">
        <color indexed="22"/>
      </top>
      <bottom style="thin">
        <color theme="0" tint="-0.14996795556505021"/>
      </bottom>
      <diagonal/>
    </border>
    <border>
      <left style="thin">
        <color rgb="FFD0D7E5"/>
      </left>
      <right/>
      <top/>
      <bottom/>
      <diagonal/>
    </border>
    <border>
      <left style="thin">
        <color indexed="22"/>
      </left>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6">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9" fillId="0" borderId="0"/>
    <xf numFmtId="43" fontId="13" fillId="0" borderId="0" applyFont="0" applyFill="0" applyBorder="0" applyAlignment="0" applyProtection="0"/>
  </cellStyleXfs>
  <cellXfs count="57">
    <xf numFmtId="0" fontId="0" fillId="0" borderId="0" xfId="0"/>
    <xf numFmtId="0" fontId="2" fillId="0" borderId="1" xfId="1" applyFont="1" applyBorder="1" applyAlignment="1">
      <alignment horizontal="center" vertical="center" wrapText="1"/>
    </xf>
    <xf numFmtId="0" fontId="2" fillId="2" borderId="1" xfId="1" applyFont="1" applyFill="1" applyBorder="1" applyAlignment="1">
      <alignment horizontal="center" vertical="center" wrapText="1"/>
    </xf>
    <xf numFmtId="3" fontId="2" fillId="2" borderId="2" xfId="1" applyNumberFormat="1" applyFont="1" applyFill="1" applyBorder="1" applyAlignment="1">
      <alignment horizontal="center" vertical="center" wrapText="1"/>
    </xf>
    <xf numFmtId="3" fontId="2" fillId="0" borderId="2" xfId="1" applyNumberFormat="1" applyFont="1" applyBorder="1" applyAlignment="1">
      <alignment horizontal="center" vertical="center" wrapText="1"/>
    </xf>
    <xf numFmtId="164" fontId="2" fillId="0" borderId="1" xfId="2" applyNumberFormat="1" applyFont="1" applyBorder="1" applyAlignment="1">
      <alignment horizontal="center" vertical="center" wrapText="1"/>
    </xf>
    <xf numFmtId="164" fontId="2" fillId="0" borderId="2" xfId="2" applyNumberFormat="1" applyFont="1" applyBorder="1" applyAlignment="1">
      <alignment horizontal="center" vertical="center" wrapText="1"/>
    </xf>
    <xf numFmtId="164" fontId="2" fillId="0" borderId="1" xfId="1" applyNumberFormat="1" applyFont="1" applyBorder="1" applyAlignment="1">
      <alignment horizontal="center" vertical="center" wrapText="1"/>
    </xf>
    <xf numFmtId="164" fontId="2" fillId="2" borderId="1" xfId="1" applyNumberFormat="1" applyFont="1" applyFill="1" applyBorder="1" applyAlignment="1">
      <alignment horizontal="center" vertical="center" wrapText="1"/>
    </xf>
    <xf numFmtId="10" fontId="2" fillId="0" borderId="1" xfId="1" applyNumberFormat="1" applyFont="1" applyBorder="1" applyAlignment="1">
      <alignment horizontal="center" vertical="center" wrapText="1"/>
    </xf>
    <xf numFmtId="164" fontId="2" fillId="2" borderId="1" xfId="2" applyNumberFormat="1" applyFont="1" applyFill="1" applyBorder="1" applyAlignment="1">
      <alignment horizontal="center" vertical="center" wrapText="1"/>
    </xf>
    <xf numFmtId="0" fontId="6" fillId="2" borderId="6" xfId="1" applyFont="1" applyFill="1" applyBorder="1" applyAlignment="1">
      <alignment horizontal="center"/>
    </xf>
    <xf numFmtId="165" fontId="7" fillId="3" borderId="7" xfId="2" applyNumberFormat="1" applyFont="1" applyFill="1" applyBorder="1" applyAlignment="1">
      <alignment wrapText="1"/>
    </xf>
    <xf numFmtId="0" fontId="6" fillId="2" borderId="9" xfId="1" applyFont="1" applyFill="1" applyBorder="1" applyAlignment="1">
      <alignment horizontal="center"/>
    </xf>
    <xf numFmtId="165" fontId="7" fillId="3" borderId="10" xfId="2" applyNumberFormat="1" applyFont="1" applyFill="1" applyBorder="1" applyAlignment="1">
      <alignment wrapText="1"/>
    </xf>
    <xf numFmtId="0" fontId="6" fillId="0" borderId="9" xfId="1" applyFont="1" applyBorder="1" applyAlignment="1">
      <alignment horizontal="center"/>
    </xf>
    <xf numFmtId="165" fontId="7" fillId="0" borderId="10" xfId="2" applyNumberFormat="1" applyFont="1" applyFill="1" applyBorder="1" applyAlignment="1">
      <alignment wrapText="1"/>
    </xf>
    <xf numFmtId="0" fontId="11" fillId="2" borderId="12" xfId="1" applyFont="1" applyFill="1" applyBorder="1"/>
    <xf numFmtId="3" fontId="11" fillId="2" borderId="12" xfId="2" applyNumberFormat="1" applyFont="1" applyFill="1" applyBorder="1"/>
    <xf numFmtId="3" fontId="11" fillId="2" borderId="13" xfId="2" applyNumberFormat="1" applyFont="1" applyFill="1" applyBorder="1"/>
    <xf numFmtId="167" fontId="8" fillId="0" borderId="7" xfId="2" applyNumberFormat="1" applyFont="1" applyBorder="1" applyAlignment="1">
      <alignment horizontal="center" wrapText="1"/>
    </xf>
    <xf numFmtId="167" fontId="8" fillId="0" borderId="10" xfId="2" applyNumberFormat="1" applyFont="1" applyBorder="1" applyAlignment="1">
      <alignment horizontal="center" wrapText="1"/>
    </xf>
    <xf numFmtId="167" fontId="8" fillId="0" borderId="10" xfId="2" applyNumberFormat="1" applyFont="1" applyFill="1" applyBorder="1" applyAlignment="1">
      <alignment horizontal="center" wrapText="1"/>
    </xf>
    <xf numFmtId="167" fontId="7" fillId="0" borderId="10" xfId="2" applyNumberFormat="1" applyFont="1" applyBorder="1" applyAlignment="1">
      <alignment horizontal="center" wrapText="1"/>
    </xf>
    <xf numFmtId="166" fontId="8" fillId="0" borderId="20" xfId="2" applyNumberFormat="1" applyFont="1" applyBorder="1" applyAlignment="1">
      <alignment horizontal="right" wrapText="1"/>
    </xf>
    <xf numFmtId="166" fontId="8" fillId="0" borderId="7" xfId="2" applyNumberFormat="1" applyFont="1" applyBorder="1" applyAlignment="1">
      <alignment horizontal="right" wrapText="1"/>
    </xf>
    <xf numFmtId="3" fontId="14" fillId="0" borderId="0" xfId="0" applyNumberFormat="1" applyFont="1"/>
    <xf numFmtId="0" fontId="6" fillId="0" borderId="0" xfId="0" applyFont="1"/>
    <xf numFmtId="0" fontId="15" fillId="0" borderId="0" xfId="0" applyFont="1" applyAlignment="1">
      <alignment horizontal="left" vertical="center"/>
    </xf>
    <xf numFmtId="0" fontId="16" fillId="0" borderId="0" xfId="0" applyFont="1" applyAlignment="1">
      <alignment horizontal="center" vertical="center"/>
    </xf>
    <xf numFmtId="0" fontId="16" fillId="0" borderId="0" xfId="0" applyFont="1"/>
    <xf numFmtId="169" fontId="4" fillId="0" borderId="0" xfId="5" applyNumberFormat="1" applyFont="1" applyAlignment="1">
      <alignment horizontal="center" vertical="center"/>
    </xf>
    <xf numFmtId="0" fontId="6" fillId="2" borderId="7" xfId="1" applyFont="1" applyFill="1" applyBorder="1" applyAlignment="1">
      <alignment horizontal="center"/>
    </xf>
    <xf numFmtId="0" fontId="10" fillId="0" borderId="10" xfId="4" applyFont="1" applyBorder="1" applyAlignment="1">
      <alignment horizontal="center" wrapText="1"/>
    </xf>
    <xf numFmtId="4" fontId="2" fillId="2" borderId="21" xfId="1" applyNumberFormat="1" applyFont="1" applyFill="1" applyBorder="1"/>
    <xf numFmtId="4" fontId="2" fillId="2" borderId="22" xfId="1" applyNumberFormat="1" applyFont="1" applyFill="1" applyBorder="1"/>
    <xf numFmtId="4" fontId="2" fillId="2" borderId="23" xfId="1" applyNumberFormat="1" applyFont="1" applyFill="1" applyBorder="1"/>
    <xf numFmtId="165" fontId="4" fillId="3" borderId="5" xfId="2" applyNumberFormat="1" applyFont="1" applyFill="1" applyBorder="1" applyAlignment="1">
      <alignment horizontal="right" wrapText="1"/>
    </xf>
    <xf numFmtId="166" fontId="5" fillId="0" borderId="5" xfId="2" applyNumberFormat="1" applyFont="1" applyBorder="1" applyAlignment="1">
      <alignment horizontal="right" wrapText="1"/>
    </xf>
    <xf numFmtId="0" fontId="6" fillId="0" borderId="7" xfId="1" applyFont="1" applyBorder="1"/>
    <xf numFmtId="168" fontId="6" fillId="2" borderId="19" xfId="3" applyNumberFormat="1" applyFont="1" applyFill="1" applyBorder="1" applyAlignment="1"/>
    <xf numFmtId="164" fontId="6" fillId="2" borderId="8" xfId="2" applyNumberFormat="1" applyFont="1" applyFill="1" applyBorder="1" applyAlignment="1"/>
    <xf numFmtId="0" fontId="6" fillId="0" borderId="10" xfId="1" applyFont="1" applyBorder="1"/>
    <xf numFmtId="168" fontId="6" fillId="2" borderId="10" xfId="3" applyNumberFormat="1" applyFont="1" applyFill="1" applyBorder="1" applyAlignment="1"/>
    <xf numFmtId="164" fontId="6" fillId="2" borderId="11" xfId="2" applyNumberFormat="1" applyFont="1" applyFill="1" applyBorder="1" applyAlignment="1"/>
    <xf numFmtId="164" fontId="6" fillId="0" borderId="11" xfId="2" applyNumberFormat="1" applyFont="1" applyFill="1" applyBorder="1" applyAlignment="1"/>
    <xf numFmtId="0" fontId="6" fillId="0" borderId="14"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0" xfId="1" applyFont="1" applyAlignment="1">
      <alignment horizontal="center" vertical="center" wrapText="1"/>
    </xf>
    <xf numFmtId="0" fontId="6" fillId="0" borderId="18" xfId="1" applyFont="1" applyBorder="1" applyAlignment="1">
      <alignment horizontal="center" vertical="center" wrapText="1"/>
    </xf>
    <xf numFmtId="0" fontId="6" fillId="0" borderId="18" xfId="1" applyFont="1" applyBorder="1" applyAlignment="1">
      <alignment horizontal="center" vertical="center"/>
    </xf>
    <xf numFmtId="0" fontId="6" fillId="0" borderId="0" xfId="1" applyFont="1" applyAlignment="1">
      <alignment horizontal="center" vertical="center"/>
    </xf>
    <xf numFmtId="0" fontId="6" fillId="3" borderId="3" xfId="0" applyFont="1" applyFill="1" applyBorder="1" applyAlignment="1">
      <alignment horizontal="center"/>
    </xf>
    <xf numFmtId="0" fontId="6" fillId="3" borderId="4" xfId="0" applyFont="1" applyFill="1" applyBorder="1" applyAlignment="1">
      <alignment horizontal="center"/>
    </xf>
    <xf numFmtId="0" fontId="6" fillId="3" borderId="2" xfId="0" applyFont="1" applyFill="1" applyBorder="1" applyAlignment="1">
      <alignment horizontal="center"/>
    </xf>
  </cellXfs>
  <cellStyles count="6">
    <cellStyle name="Comma" xfId="5" builtinId="3"/>
    <cellStyle name="Comma 3" xfId="2" xr:uid="{E72B26A7-F5A5-428B-8C02-F6A5D9012C14}"/>
    <cellStyle name="Normal" xfId="0" builtinId="0"/>
    <cellStyle name="Normal 5" xfId="1" xr:uid="{892A1A61-EC3D-4565-AD0F-B9C395D5FFFD}"/>
    <cellStyle name="Normal_Sheet1" xfId="4" xr:uid="{D98ACD75-6B88-4799-AE4F-344A3181F83E}"/>
    <cellStyle name="Percent 2" xfId="3" xr:uid="{F1CD24EF-D30A-4198-8B68-C50046F8DF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283369</xdr:colOff>
      <xdr:row>0</xdr:row>
      <xdr:rowOff>104775</xdr:rowOff>
    </xdr:from>
    <xdr:to>
      <xdr:col>3</xdr:col>
      <xdr:colOff>1445419</xdr:colOff>
      <xdr:row>0</xdr:row>
      <xdr:rowOff>705565</xdr:rowOff>
    </xdr:to>
    <xdr:pic>
      <xdr:nvPicPr>
        <xdr:cNvPr id="2" name="Picture 1">
          <a:extLst>
            <a:ext uri="{FF2B5EF4-FFF2-40B4-BE49-F238E27FC236}">
              <a16:creationId xmlns:a16="http://schemas.microsoft.com/office/drawing/2014/main" id="{FDB31F54-E775-455D-A8E5-1141A46CF9B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366713" y="104775"/>
          <a:ext cx="2543175" cy="6007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25733-07F8-4F46-A2AC-E18AE529CEDF}">
  <dimension ref="A1:P189"/>
  <sheetViews>
    <sheetView tabSelected="1" zoomScale="80" zoomScaleNormal="80" workbookViewId="0">
      <selection sqref="A1:E1"/>
    </sheetView>
  </sheetViews>
  <sheetFormatPr defaultRowHeight="15" x14ac:dyDescent="0.25"/>
  <cols>
    <col min="1" max="1" width="1.28515625" customWidth="1"/>
    <col min="2" max="3" width="10.42578125" customWidth="1"/>
    <col min="4" max="4" width="61" bestFit="1" customWidth="1"/>
    <col min="5" max="16" width="18.28515625" customWidth="1"/>
  </cols>
  <sheetData>
    <row r="1" spans="1:16" s="27" customFormat="1" ht="64.5" customHeight="1" thickBot="1" x14ac:dyDescent="0.3">
      <c r="A1" s="54"/>
      <c r="B1" s="55"/>
      <c r="C1" s="55"/>
      <c r="D1" s="55"/>
      <c r="E1" s="56"/>
      <c r="F1" s="26"/>
    </row>
    <row r="2" spans="1:16" s="27" customFormat="1" ht="18.75" x14ac:dyDescent="0.25">
      <c r="B2" s="28" t="s">
        <v>0</v>
      </c>
      <c r="C2" s="28"/>
      <c r="D2" s="29"/>
      <c r="E2" s="30"/>
      <c r="F2" s="26"/>
    </row>
    <row r="3" spans="1:16" s="27" customFormat="1" ht="19.5" thickBot="1" x14ac:dyDescent="0.3">
      <c r="B3" s="30"/>
      <c r="C3" s="30"/>
      <c r="D3" s="28"/>
      <c r="F3" s="31"/>
    </row>
    <row r="4" spans="1:16" ht="117" customHeight="1" thickBot="1" x14ac:dyDescent="0.3">
      <c r="B4" s="1" t="s">
        <v>1</v>
      </c>
      <c r="C4" s="1" t="s">
        <v>2</v>
      </c>
      <c r="D4" s="2" t="s">
        <v>3</v>
      </c>
      <c r="E4" s="3" t="s">
        <v>4</v>
      </c>
      <c r="F4" s="4" t="s">
        <v>5</v>
      </c>
      <c r="G4" s="5" t="s">
        <v>6</v>
      </c>
      <c r="H4" s="5" t="s">
        <v>7</v>
      </c>
      <c r="I4" s="6" t="s">
        <v>8</v>
      </c>
      <c r="J4" s="6" t="s">
        <v>9</v>
      </c>
      <c r="K4" s="7" t="s">
        <v>10</v>
      </c>
      <c r="L4" s="8" t="s">
        <v>11</v>
      </c>
      <c r="M4" s="9" t="s">
        <v>12</v>
      </c>
      <c r="N4" s="8" t="s">
        <v>13</v>
      </c>
      <c r="O4" s="10" t="s">
        <v>14</v>
      </c>
      <c r="P4" s="10" t="s">
        <v>15</v>
      </c>
    </row>
    <row r="5" spans="1:16" ht="15.75" thickBot="1" x14ac:dyDescent="0.3">
      <c r="B5" s="34" t="s">
        <v>16</v>
      </c>
      <c r="C5" s="35"/>
      <c r="D5" s="36"/>
      <c r="E5" s="37">
        <f>SUM(E6:E182)</f>
        <v>403174.85599678522</v>
      </c>
      <c r="F5" s="37"/>
      <c r="G5" s="38">
        <f t="shared" ref="G5:L5" si="0">SUM(G6:G182)</f>
        <v>133479102.36000001</v>
      </c>
      <c r="H5" s="38">
        <f t="shared" si="0"/>
        <v>91167786.219999939</v>
      </c>
      <c r="I5" s="38">
        <f t="shared" si="0"/>
        <v>20122957.960000005</v>
      </c>
      <c r="J5" s="38">
        <f t="shared" si="0"/>
        <v>4444818.0899999952</v>
      </c>
      <c r="K5" s="38">
        <f t="shared" si="0"/>
        <v>3595948.1899999995</v>
      </c>
      <c r="L5" s="38">
        <f t="shared" si="0"/>
        <v>9234583.9000000004</v>
      </c>
      <c r="M5" s="37"/>
      <c r="N5" s="38">
        <f>SUM(N6:N182)</f>
        <v>262045196.71999994</v>
      </c>
      <c r="O5" s="38">
        <f>SUM(O6:O182)</f>
        <v>63066592.720000029</v>
      </c>
      <c r="P5" s="38">
        <f>SUM(P6:P182)</f>
        <v>198978603.99999991</v>
      </c>
    </row>
    <row r="6" spans="1:16" x14ac:dyDescent="0.25">
      <c r="B6" s="11">
        <v>1</v>
      </c>
      <c r="C6" s="32">
        <v>1</v>
      </c>
      <c r="D6" s="39" t="s">
        <v>17</v>
      </c>
      <c r="E6" s="12">
        <v>31592.97</v>
      </c>
      <c r="F6" s="20">
        <v>1</v>
      </c>
      <c r="G6" s="25">
        <v>6349811.0899999999</v>
      </c>
      <c r="H6" s="25">
        <v>4559807.38</v>
      </c>
      <c r="I6" s="25">
        <v>247278.6</v>
      </c>
      <c r="J6" s="25">
        <v>104044.31</v>
      </c>
      <c r="K6" s="25">
        <v>17899.86</v>
      </c>
      <c r="L6" s="25">
        <v>404994.54</v>
      </c>
      <c r="M6" s="40">
        <f t="shared" ref="M6:M37" si="1">L6/(N6-L6)</f>
        <v>3.5907459940450408E-2</v>
      </c>
      <c r="N6" s="25">
        <v>11683835.779999999</v>
      </c>
      <c r="O6" s="25">
        <v>931897.7699999999</v>
      </c>
      <c r="P6" s="41">
        <f t="shared" ref="P6:P37" si="2">N6-O6</f>
        <v>10751938.01</v>
      </c>
    </row>
    <row r="7" spans="1:16" x14ac:dyDescent="0.25">
      <c r="B7" s="13">
        <v>97</v>
      </c>
      <c r="C7" s="33">
        <v>1</v>
      </c>
      <c r="D7" s="42" t="s">
        <v>31</v>
      </c>
      <c r="E7" s="14">
        <v>49375.08</v>
      </c>
      <c r="F7" s="21">
        <v>1</v>
      </c>
      <c r="G7" s="24">
        <v>13455205.710000001</v>
      </c>
      <c r="H7" s="24">
        <v>15206640.649999999</v>
      </c>
      <c r="I7" s="24">
        <v>2833922.6</v>
      </c>
      <c r="J7" s="24">
        <v>1149165.4300000002</v>
      </c>
      <c r="K7" s="24">
        <v>498225.41</v>
      </c>
      <c r="L7" s="24">
        <v>1168379.08</v>
      </c>
      <c r="M7" s="43">
        <f t="shared" si="1"/>
        <v>3.5252495146826643E-2</v>
      </c>
      <c r="N7" s="24">
        <v>34311538.880000003</v>
      </c>
      <c r="O7" s="24">
        <v>9962609.1799999997</v>
      </c>
      <c r="P7" s="44">
        <f t="shared" si="2"/>
        <v>24348929.700000003</v>
      </c>
    </row>
    <row r="8" spans="1:16" x14ac:dyDescent="0.25">
      <c r="B8" s="13">
        <v>172</v>
      </c>
      <c r="C8" s="33">
        <v>1</v>
      </c>
      <c r="D8" s="42" t="s">
        <v>37</v>
      </c>
      <c r="E8" s="14">
        <v>30319.529999999995</v>
      </c>
      <c r="F8" s="21">
        <v>0</v>
      </c>
      <c r="G8" s="24">
        <v>13145520.75</v>
      </c>
      <c r="H8" s="24">
        <v>5345734.92</v>
      </c>
      <c r="I8" s="24">
        <v>102972.57</v>
      </c>
      <c r="J8" s="24">
        <v>353992.3</v>
      </c>
      <c r="K8" s="24">
        <v>131842.9</v>
      </c>
      <c r="L8" s="24">
        <v>626734.87</v>
      </c>
      <c r="M8" s="43">
        <f t="shared" si="1"/>
        <v>3.2847630301170536E-2</v>
      </c>
      <c r="N8" s="24">
        <v>19706798.309999999</v>
      </c>
      <c r="O8" s="24">
        <v>3968055.54</v>
      </c>
      <c r="P8" s="44">
        <f t="shared" si="2"/>
        <v>15738742.77</v>
      </c>
    </row>
    <row r="9" spans="1:16" x14ac:dyDescent="0.25">
      <c r="B9" s="13">
        <v>270</v>
      </c>
      <c r="C9" s="33">
        <v>1</v>
      </c>
      <c r="D9" s="42" t="s">
        <v>54</v>
      </c>
      <c r="E9" s="14">
        <v>61997.14</v>
      </c>
      <c r="F9" s="23">
        <v>1</v>
      </c>
      <c r="G9" s="24">
        <v>18707153.890000001</v>
      </c>
      <c r="H9" s="24">
        <v>18274953.950000003</v>
      </c>
      <c r="I9" s="24">
        <v>1183744.47</v>
      </c>
      <c r="J9" s="24">
        <v>508298.88</v>
      </c>
      <c r="K9" s="24">
        <v>1536443.08</v>
      </c>
      <c r="L9" s="24">
        <v>1520188.3</v>
      </c>
      <c r="M9" s="43">
        <f t="shared" si="1"/>
        <v>3.7805666083730823E-2</v>
      </c>
      <c r="N9" s="24">
        <v>41730782.57</v>
      </c>
      <c r="O9" s="24">
        <v>11382363.550000001</v>
      </c>
      <c r="P9" s="44">
        <f t="shared" si="2"/>
        <v>30348419.02</v>
      </c>
    </row>
    <row r="10" spans="1:16" x14ac:dyDescent="0.25">
      <c r="B10" s="13">
        <v>6</v>
      </c>
      <c r="C10" s="33">
        <v>2</v>
      </c>
      <c r="D10" s="42" t="s">
        <v>18</v>
      </c>
      <c r="E10" s="14">
        <v>38694.75</v>
      </c>
      <c r="F10" s="21">
        <v>0</v>
      </c>
      <c r="G10" s="24">
        <v>12491366.220000001</v>
      </c>
      <c r="H10" s="24">
        <v>6020947.8499999996</v>
      </c>
      <c r="I10" s="24">
        <v>361653.28</v>
      </c>
      <c r="J10" s="24">
        <v>476645.08999999997</v>
      </c>
      <c r="K10" s="24">
        <v>350326.63</v>
      </c>
      <c r="L10" s="24">
        <v>659918.76</v>
      </c>
      <c r="M10" s="43">
        <f t="shared" si="1"/>
        <v>3.3496817469219252E-2</v>
      </c>
      <c r="N10" s="24">
        <v>20360857.829999998</v>
      </c>
      <c r="O10" s="24">
        <v>5982798.8999999994</v>
      </c>
      <c r="P10" s="44">
        <f t="shared" si="2"/>
        <v>14378058.93</v>
      </c>
    </row>
    <row r="11" spans="1:16" x14ac:dyDescent="0.25">
      <c r="B11" s="13">
        <v>18</v>
      </c>
      <c r="C11" s="33">
        <v>2</v>
      </c>
      <c r="D11" s="42" t="s">
        <v>21</v>
      </c>
      <c r="E11" s="14">
        <v>20123.469999999998</v>
      </c>
      <c r="F11" s="21">
        <v>0</v>
      </c>
      <c r="G11" s="24">
        <v>6288284.6299999999</v>
      </c>
      <c r="H11" s="24">
        <v>4354869.88</v>
      </c>
      <c r="I11" s="24">
        <v>150055.84999999998</v>
      </c>
      <c r="J11" s="24">
        <v>228382.28</v>
      </c>
      <c r="K11" s="24">
        <v>148479.64000000001</v>
      </c>
      <c r="L11" s="24">
        <v>384673.21</v>
      </c>
      <c r="M11" s="43">
        <f t="shared" si="1"/>
        <v>3.4437844300144495E-2</v>
      </c>
      <c r="N11" s="24">
        <v>11554745.49</v>
      </c>
      <c r="O11" s="24">
        <v>4641031.26</v>
      </c>
      <c r="P11" s="44">
        <f t="shared" si="2"/>
        <v>6913714.2300000004</v>
      </c>
    </row>
    <row r="12" spans="1:16" x14ac:dyDescent="0.25">
      <c r="B12" s="15">
        <v>53</v>
      </c>
      <c r="C12" s="33">
        <v>2</v>
      </c>
      <c r="D12" s="42" t="s">
        <v>26</v>
      </c>
      <c r="E12" s="16">
        <v>31237.880000000008</v>
      </c>
      <c r="F12" s="22">
        <v>0</v>
      </c>
      <c r="G12" s="24">
        <v>7513097.4199999999</v>
      </c>
      <c r="H12" s="24">
        <v>5063560.4399999995</v>
      </c>
      <c r="I12" s="24">
        <v>99033.35</v>
      </c>
      <c r="J12" s="24">
        <v>182501.4</v>
      </c>
      <c r="K12" s="24">
        <v>128732.64</v>
      </c>
      <c r="L12" s="24">
        <v>446436.32</v>
      </c>
      <c r="M12" s="43">
        <f t="shared" si="1"/>
        <v>3.4375828874505916E-2</v>
      </c>
      <c r="N12" s="24">
        <v>13433361.57</v>
      </c>
      <c r="O12" s="24">
        <v>6995084.5500000007</v>
      </c>
      <c r="P12" s="45">
        <f t="shared" si="2"/>
        <v>6438277.0199999996</v>
      </c>
    </row>
    <row r="13" spans="1:16" x14ac:dyDescent="0.25">
      <c r="B13" s="13">
        <v>14</v>
      </c>
      <c r="C13" s="33">
        <v>3</v>
      </c>
      <c r="D13" s="42" t="s">
        <v>20</v>
      </c>
      <c r="E13" s="14">
        <v>10214.89</v>
      </c>
      <c r="F13" s="21">
        <v>0</v>
      </c>
      <c r="G13" s="24">
        <v>1934945.36</v>
      </c>
      <c r="H13" s="24">
        <v>0</v>
      </c>
      <c r="I13" s="24">
        <v>525919.04</v>
      </c>
      <c r="J13" s="24">
        <v>152664.04</v>
      </c>
      <c r="K13" s="24">
        <v>47223.63</v>
      </c>
      <c r="L13" s="24">
        <v>97084.14</v>
      </c>
      <c r="M13" s="43">
        <f t="shared" si="1"/>
        <v>3.6487480774561612E-2</v>
      </c>
      <c r="N13" s="24">
        <v>2757836.21</v>
      </c>
      <c r="O13" s="24">
        <v>399005.58999999997</v>
      </c>
      <c r="P13" s="44">
        <f t="shared" si="2"/>
        <v>2358830.62</v>
      </c>
    </row>
    <row r="14" spans="1:16" x14ac:dyDescent="0.25">
      <c r="B14" s="13">
        <v>36</v>
      </c>
      <c r="C14" s="33">
        <v>3</v>
      </c>
      <c r="D14" s="42" t="s">
        <v>24</v>
      </c>
      <c r="E14" s="14">
        <v>5354.2999999999993</v>
      </c>
      <c r="F14" s="21">
        <v>1</v>
      </c>
      <c r="G14" s="24">
        <v>1784795.53</v>
      </c>
      <c r="H14" s="24">
        <v>4729372.76</v>
      </c>
      <c r="I14" s="24">
        <v>281292.40999999997</v>
      </c>
      <c r="J14" s="24">
        <v>13176.74</v>
      </c>
      <c r="K14" s="24">
        <v>142048.20000000001</v>
      </c>
      <c r="L14" s="24">
        <v>347534.28</v>
      </c>
      <c r="M14" s="43">
        <f t="shared" si="1"/>
        <v>4.999999971225861E-2</v>
      </c>
      <c r="N14" s="24">
        <v>7298219.9199999999</v>
      </c>
      <c r="O14" s="24">
        <v>738073.49</v>
      </c>
      <c r="P14" s="44">
        <f t="shared" si="2"/>
        <v>6560146.4299999997</v>
      </c>
    </row>
    <row r="15" spans="1:16" x14ac:dyDescent="0.25">
      <c r="B15" s="13">
        <v>123</v>
      </c>
      <c r="C15" s="33">
        <v>3</v>
      </c>
      <c r="D15" s="42" t="s">
        <v>33</v>
      </c>
      <c r="E15" s="14">
        <v>7026.0999999999985</v>
      </c>
      <c r="F15" s="21">
        <v>0</v>
      </c>
      <c r="G15" s="24">
        <v>874416.85</v>
      </c>
      <c r="H15" s="24">
        <v>1873996.51</v>
      </c>
      <c r="I15" s="24">
        <v>307964.5</v>
      </c>
      <c r="J15" s="24">
        <v>90096.639999999999</v>
      </c>
      <c r="K15" s="24">
        <v>6984.42</v>
      </c>
      <c r="L15" s="24">
        <v>98535.5</v>
      </c>
      <c r="M15" s="43">
        <f t="shared" si="1"/>
        <v>3.1246799942458107E-2</v>
      </c>
      <c r="N15" s="24">
        <v>3251994.42</v>
      </c>
      <c r="O15" s="24">
        <v>619155.85000000009</v>
      </c>
      <c r="P15" s="44">
        <f t="shared" si="2"/>
        <v>2632838.5699999998</v>
      </c>
    </row>
    <row r="16" spans="1:16" x14ac:dyDescent="0.25">
      <c r="B16" s="13">
        <v>179</v>
      </c>
      <c r="C16" s="33">
        <v>3</v>
      </c>
      <c r="D16" s="42" t="s">
        <v>39</v>
      </c>
      <c r="E16" s="14">
        <v>4882.4299999999994</v>
      </c>
      <c r="F16" s="21">
        <v>0</v>
      </c>
      <c r="G16" s="24">
        <v>2523242.44</v>
      </c>
      <c r="H16" s="24">
        <v>528964.46</v>
      </c>
      <c r="I16" s="24">
        <v>247441.79</v>
      </c>
      <c r="J16" s="24">
        <v>64358.26</v>
      </c>
      <c r="K16" s="24">
        <v>681.58</v>
      </c>
      <c r="L16" s="24">
        <v>103846.43</v>
      </c>
      <c r="M16" s="43">
        <f t="shared" si="1"/>
        <v>3.086360864433416E-2</v>
      </c>
      <c r="N16" s="24">
        <v>3468534.96</v>
      </c>
      <c r="O16" s="24">
        <v>13931.97</v>
      </c>
      <c r="P16" s="44">
        <f t="shared" si="2"/>
        <v>3454602.9899999998</v>
      </c>
    </row>
    <row r="17" spans="2:16" x14ac:dyDescent="0.25">
      <c r="B17" s="13">
        <v>21</v>
      </c>
      <c r="C17" s="33">
        <v>4</v>
      </c>
      <c r="D17" s="42" t="s">
        <v>22</v>
      </c>
      <c r="E17" s="14">
        <v>5250.35</v>
      </c>
      <c r="F17" s="21">
        <v>0</v>
      </c>
      <c r="G17" s="24">
        <v>3384806.37</v>
      </c>
      <c r="H17" s="24">
        <v>915842.15</v>
      </c>
      <c r="I17" s="24">
        <v>296330.88</v>
      </c>
      <c r="J17" s="24">
        <v>62663.630000000005</v>
      </c>
      <c r="K17" s="24">
        <v>4238.7</v>
      </c>
      <c r="L17" s="24">
        <v>150805.43</v>
      </c>
      <c r="M17" s="43">
        <f t="shared" si="1"/>
        <v>3.2334745761230951E-2</v>
      </c>
      <c r="N17" s="24">
        <v>4814687.16</v>
      </c>
      <c r="O17" s="24">
        <v>1182975.46</v>
      </c>
      <c r="P17" s="44">
        <f t="shared" si="2"/>
        <v>3631711.7</v>
      </c>
    </row>
    <row r="18" spans="2:16" x14ac:dyDescent="0.25">
      <c r="B18" s="13">
        <v>34</v>
      </c>
      <c r="C18" s="33">
        <v>4</v>
      </c>
      <c r="D18" s="42" t="s">
        <v>23</v>
      </c>
      <c r="E18" s="14">
        <v>4214.72</v>
      </c>
      <c r="F18" s="21">
        <v>0</v>
      </c>
      <c r="G18" s="24">
        <v>1150031.32</v>
      </c>
      <c r="H18" s="24">
        <v>1063683.3799999999</v>
      </c>
      <c r="I18" s="24">
        <v>1896.8</v>
      </c>
      <c r="J18" s="24">
        <v>18481.14</v>
      </c>
      <c r="K18" s="24">
        <v>426.13</v>
      </c>
      <c r="L18" s="24">
        <v>70624.69</v>
      </c>
      <c r="M18" s="43">
        <f t="shared" si="1"/>
        <v>3.1606219177116153E-2</v>
      </c>
      <c r="N18" s="24">
        <v>2305143.46</v>
      </c>
      <c r="O18" s="24">
        <v>878203.35</v>
      </c>
      <c r="P18" s="44">
        <f t="shared" si="2"/>
        <v>1426940.1099999999</v>
      </c>
    </row>
    <row r="19" spans="2:16" x14ac:dyDescent="0.25">
      <c r="B19" s="13">
        <v>87</v>
      </c>
      <c r="C19" s="33">
        <v>4</v>
      </c>
      <c r="D19" s="42" t="s">
        <v>29</v>
      </c>
      <c r="E19" s="14">
        <v>9954.0854000000018</v>
      </c>
      <c r="F19" s="21">
        <v>0</v>
      </c>
      <c r="G19" s="24">
        <v>4842363.9800000004</v>
      </c>
      <c r="H19" s="24">
        <v>1769487.1300000001</v>
      </c>
      <c r="I19" s="24">
        <v>42927.9</v>
      </c>
      <c r="J19" s="24">
        <v>64038.3</v>
      </c>
      <c r="K19" s="24">
        <v>10905.07</v>
      </c>
      <c r="L19" s="24">
        <v>214301.22</v>
      </c>
      <c r="M19" s="43">
        <f t="shared" si="1"/>
        <v>3.1843991163272918E-2</v>
      </c>
      <c r="N19" s="24">
        <v>6944023.5999999996</v>
      </c>
      <c r="O19" s="24">
        <v>1089668.6900000002</v>
      </c>
      <c r="P19" s="44">
        <f t="shared" si="2"/>
        <v>5854354.9099999992</v>
      </c>
    </row>
    <row r="20" spans="2:16" x14ac:dyDescent="0.25">
      <c r="B20" s="13">
        <v>89</v>
      </c>
      <c r="C20" s="33">
        <v>4</v>
      </c>
      <c r="D20" s="42" t="s">
        <v>30</v>
      </c>
      <c r="E20" s="14">
        <v>5453.4100000000008</v>
      </c>
      <c r="F20" s="21">
        <v>0</v>
      </c>
      <c r="G20" s="24">
        <v>1994235.86</v>
      </c>
      <c r="H20" s="24">
        <v>2011459.82</v>
      </c>
      <c r="I20" s="24">
        <v>1758195.94</v>
      </c>
      <c r="J20" s="24">
        <v>32563.730000000003</v>
      </c>
      <c r="K20" s="24">
        <v>17228.5</v>
      </c>
      <c r="L20" s="24">
        <v>193629.74</v>
      </c>
      <c r="M20" s="43">
        <f t="shared" si="1"/>
        <v>3.3305859932510777E-2</v>
      </c>
      <c r="N20" s="24">
        <v>6007313.5899999999</v>
      </c>
      <c r="O20" s="24">
        <v>1499954.4</v>
      </c>
      <c r="P20" s="44">
        <f t="shared" si="2"/>
        <v>4507359.1899999995</v>
      </c>
    </row>
    <row r="21" spans="2:16" x14ac:dyDescent="0.25">
      <c r="B21" s="13">
        <v>143</v>
      </c>
      <c r="C21" s="33">
        <v>4</v>
      </c>
      <c r="D21" s="42" t="s">
        <v>35</v>
      </c>
      <c r="E21" s="14">
        <v>3048.34</v>
      </c>
      <c r="F21" s="21">
        <v>0</v>
      </c>
      <c r="G21" s="24">
        <v>669726.09</v>
      </c>
      <c r="H21" s="24">
        <v>407489.09</v>
      </c>
      <c r="I21" s="24">
        <v>102665.9</v>
      </c>
      <c r="J21" s="24">
        <v>62160.53</v>
      </c>
      <c r="K21" s="24">
        <v>0</v>
      </c>
      <c r="L21" s="24">
        <v>43349.29</v>
      </c>
      <c r="M21" s="43">
        <f t="shared" si="1"/>
        <v>3.4901640694630191E-2</v>
      </c>
      <c r="N21" s="24">
        <v>1285390.8999999999</v>
      </c>
      <c r="O21" s="24">
        <v>831772.11</v>
      </c>
      <c r="P21" s="44">
        <f t="shared" si="2"/>
        <v>453618.78999999992</v>
      </c>
    </row>
    <row r="22" spans="2:16" x14ac:dyDescent="0.25">
      <c r="B22" s="13">
        <v>183</v>
      </c>
      <c r="C22" s="33">
        <v>4</v>
      </c>
      <c r="D22" s="42" t="s">
        <v>40</v>
      </c>
      <c r="E22" s="14">
        <v>11725.499999999998</v>
      </c>
      <c r="F22" s="21">
        <v>1</v>
      </c>
      <c r="G22" s="24">
        <v>4718044.8</v>
      </c>
      <c r="H22" s="24">
        <v>3133708.49</v>
      </c>
      <c r="I22" s="24">
        <v>221886.15000000002</v>
      </c>
      <c r="J22" s="24">
        <v>59406.48</v>
      </c>
      <c r="K22" s="24">
        <v>1405.67</v>
      </c>
      <c r="L22" s="24">
        <v>278215.92</v>
      </c>
      <c r="M22" s="43">
        <f t="shared" si="1"/>
        <v>3.4202172933455247E-2</v>
      </c>
      <c r="N22" s="24">
        <v>8412667.5099999998</v>
      </c>
      <c r="O22" s="24">
        <v>750556.47</v>
      </c>
      <c r="P22" s="44">
        <f t="shared" si="2"/>
        <v>7662111.04</v>
      </c>
    </row>
    <row r="23" spans="2:16" x14ac:dyDescent="0.25">
      <c r="B23" s="13">
        <v>186</v>
      </c>
      <c r="C23" s="33">
        <v>4</v>
      </c>
      <c r="D23" s="42" t="s">
        <v>41</v>
      </c>
      <c r="E23" s="14">
        <v>11127.839999999998</v>
      </c>
      <c r="F23" s="21">
        <v>1</v>
      </c>
      <c r="G23" s="24">
        <v>6562278.3799999999</v>
      </c>
      <c r="H23" s="24">
        <v>3603159.21</v>
      </c>
      <c r="I23" s="24">
        <v>0</v>
      </c>
      <c r="J23" s="24">
        <v>34344.19</v>
      </c>
      <c r="K23" s="24">
        <v>250786.88</v>
      </c>
      <c r="L23" s="24">
        <v>522528.43</v>
      </c>
      <c r="M23" s="43">
        <f t="shared" si="1"/>
        <v>4.9999999712934277E-2</v>
      </c>
      <c r="N23" s="24">
        <v>10973097.09</v>
      </c>
      <c r="O23" s="24">
        <v>2484881.61</v>
      </c>
      <c r="P23" s="44">
        <f t="shared" si="2"/>
        <v>8488215.4800000004</v>
      </c>
    </row>
    <row r="24" spans="2:16" x14ac:dyDescent="0.25">
      <c r="B24" s="13">
        <v>190</v>
      </c>
      <c r="C24" s="33">
        <v>4</v>
      </c>
      <c r="D24" s="42" t="s">
        <v>43</v>
      </c>
      <c r="E24" s="14">
        <v>3086.37</v>
      </c>
      <c r="F24" s="21">
        <v>0</v>
      </c>
      <c r="G24" s="24">
        <v>2025847.51</v>
      </c>
      <c r="H24" s="24">
        <v>712688.92</v>
      </c>
      <c r="I24" s="24">
        <v>334545.38</v>
      </c>
      <c r="J24" s="24">
        <v>32554.73</v>
      </c>
      <c r="K24" s="24">
        <v>33227.230000000003</v>
      </c>
      <c r="L24" s="24">
        <v>156566.37</v>
      </c>
      <c r="M24" s="43">
        <f t="shared" si="1"/>
        <v>4.9879950667626453E-2</v>
      </c>
      <c r="N24" s="24">
        <v>3295430.14</v>
      </c>
      <c r="O24" s="24">
        <v>806204.26000000013</v>
      </c>
      <c r="P24" s="44">
        <f t="shared" si="2"/>
        <v>2489225.88</v>
      </c>
    </row>
    <row r="25" spans="2:16" x14ac:dyDescent="0.25">
      <c r="B25" s="13">
        <v>324</v>
      </c>
      <c r="C25" s="33">
        <v>4</v>
      </c>
      <c r="D25" s="42" t="s">
        <v>63</v>
      </c>
      <c r="E25" s="14">
        <v>6992.5300000000016</v>
      </c>
      <c r="F25" s="23">
        <v>0</v>
      </c>
      <c r="G25" s="24">
        <v>3927487.42</v>
      </c>
      <c r="H25" s="24">
        <v>2055136.92</v>
      </c>
      <c r="I25" s="24">
        <v>6813.84</v>
      </c>
      <c r="J25" s="24">
        <v>59842.400000000001</v>
      </c>
      <c r="K25" s="24">
        <v>49495.73</v>
      </c>
      <c r="L25" s="24">
        <v>239060.68</v>
      </c>
      <c r="M25" s="43">
        <f t="shared" si="1"/>
        <v>3.9198138749246894E-2</v>
      </c>
      <c r="N25" s="24">
        <v>6337836.9900000002</v>
      </c>
      <c r="O25" s="24">
        <v>1748581.6600000001</v>
      </c>
      <c r="P25" s="44">
        <f t="shared" si="2"/>
        <v>4589255.33</v>
      </c>
    </row>
    <row r="26" spans="2:16" x14ac:dyDescent="0.25">
      <c r="B26" s="13">
        <v>601</v>
      </c>
      <c r="C26" s="33">
        <v>4</v>
      </c>
      <c r="D26" s="42" t="s">
        <v>94</v>
      </c>
      <c r="E26" s="14">
        <v>4966.8799999999992</v>
      </c>
      <c r="F26" s="23">
        <v>0</v>
      </c>
      <c r="G26" s="24">
        <v>1526528.68</v>
      </c>
      <c r="H26" s="24">
        <v>935565.81</v>
      </c>
      <c r="I26" s="24">
        <v>736943.92</v>
      </c>
      <c r="J26" s="24">
        <v>31683.46</v>
      </c>
      <c r="K26" s="24">
        <v>10455.780000000001</v>
      </c>
      <c r="L26" s="24">
        <v>107987.95</v>
      </c>
      <c r="M26" s="43">
        <f t="shared" si="1"/>
        <v>3.3317504210236673E-2</v>
      </c>
      <c r="N26" s="24">
        <v>3349165.6</v>
      </c>
      <c r="O26" s="24">
        <v>953316.39</v>
      </c>
      <c r="P26" s="44">
        <f t="shared" si="2"/>
        <v>2395849.21</v>
      </c>
    </row>
    <row r="27" spans="2:16" x14ac:dyDescent="0.25">
      <c r="B27" s="13">
        <v>878</v>
      </c>
      <c r="C27" s="33">
        <v>4</v>
      </c>
      <c r="D27" s="42" t="s">
        <v>156</v>
      </c>
      <c r="E27" s="14">
        <v>6983.0599999999986</v>
      </c>
      <c r="F27" s="23">
        <v>1</v>
      </c>
      <c r="G27" s="24">
        <v>2553310.4900000002</v>
      </c>
      <c r="H27" s="24">
        <v>1593294.45</v>
      </c>
      <c r="I27" s="24">
        <v>269272.42000000004</v>
      </c>
      <c r="J27" s="24">
        <v>148475.08000000002</v>
      </c>
      <c r="K27" s="24">
        <v>21394.17</v>
      </c>
      <c r="L27" s="24">
        <v>165633.67000000001</v>
      </c>
      <c r="M27" s="43">
        <f t="shared" si="1"/>
        <v>3.6119237299070912E-2</v>
      </c>
      <c r="N27" s="24">
        <v>4751380.28</v>
      </c>
      <c r="O27" s="24">
        <v>1509021.15</v>
      </c>
      <c r="P27" s="44">
        <f t="shared" si="2"/>
        <v>3242359.1300000004</v>
      </c>
    </row>
    <row r="28" spans="2:16" x14ac:dyDescent="0.25">
      <c r="B28" s="13">
        <v>8</v>
      </c>
      <c r="C28" s="33">
        <v>5</v>
      </c>
      <c r="D28" s="42" t="s">
        <v>19</v>
      </c>
      <c r="E28" s="14">
        <v>2177.46</v>
      </c>
      <c r="F28" s="21">
        <v>1</v>
      </c>
      <c r="G28" s="24">
        <v>582934.43999999994</v>
      </c>
      <c r="H28" s="24">
        <v>402642.89</v>
      </c>
      <c r="I28" s="24">
        <v>81004.070000000007</v>
      </c>
      <c r="J28" s="24">
        <v>3119.47</v>
      </c>
      <c r="K28" s="24">
        <v>1336.62</v>
      </c>
      <c r="L28" s="24">
        <v>33741.300000000003</v>
      </c>
      <c r="M28" s="43">
        <f t="shared" si="1"/>
        <v>3.150337902737653E-2</v>
      </c>
      <c r="N28" s="24">
        <v>1104778.79</v>
      </c>
      <c r="O28" s="24">
        <v>347374.5</v>
      </c>
      <c r="P28" s="44">
        <f t="shared" si="2"/>
        <v>757404.29</v>
      </c>
    </row>
    <row r="29" spans="2:16" x14ac:dyDescent="0.25">
      <c r="B29" s="13">
        <v>67</v>
      </c>
      <c r="C29" s="33">
        <v>5</v>
      </c>
      <c r="D29" s="42" t="s">
        <v>28</v>
      </c>
      <c r="E29" s="14">
        <v>1061.0468549289158</v>
      </c>
      <c r="F29" s="21">
        <v>1</v>
      </c>
      <c r="G29" s="24">
        <v>221488.91</v>
      </c>
      <c r="H29" s="24">
        <v>46515.89</v>
      </c>
      <c r="I29" s="24">
        <v>39692.370000000003</v>
      </c>
      <c r="J29" s="24">
        <v>27370.09</v>
      </c>
      <c r="K29" s="24">
        <v>0</v>
      </c>
      <c r="L29" s="24">
        <v>10599.42</v>
      </c>
      <c r="M29" s="43">
        <f t="shared" si="1"/>
        <v>3.1633708408276E-2</v>
      </c>
      <c r="N29" s="24">
        <v>345666.68</v>
      </c>
      <c r="O29" s="24">
        <v>0</v>
      </c>
      <c r="P29" s="44">
        <f t="shared" si="2"/>
        <v>345666.68</v>
      </c>
    </row>
    <row r="30" spans="2:16" x14ac:dyDescent="0.25">
      <c r="B30" s="13">
        <v>157</v>
      </c>
      <c r="C30" s="33">
        <v>5</v>
      </c>
      <c r="D30" s="42" t="s">
        <v>36</v>
      </c>
      <c r="E30" s="14">
        <v>286.62167254738563</v>
      </c>
      <c r="F30" s="21">
        <v>1</v>
      </c>
      <c r="G30" s="24">
        <v>166441.42000000001</v>
      </c>
      <c r="H30" s="24">
        <v>0</v>
      </c>
      <c r="I30" s="24">
        <v>28668.81</v>
      </c>
      <c r="J30" s="24">
        <v>1062.05</v>
      </c>
      <c r="K30" s="24">
        <v>0</v>
      </c>
      <c r="L30" s="24">
        <v>5906.41</v>
      </c>
      <c r="M30" s="43">
        <f t="shared" si="1"/>
        <v>3.0108280334000297E-2</v>
      </c>
      <c r="N30" s="24">
        <v>202078.69</v>
      </c>
      <c r="O30" s="24">
        <v>112</v>
      </c>
      <c r="P30" s="44">
        <f t="shared" si="2"/>
        <v>201966.69</v>
      </c>
    </row>
    <row r="31" spans="2:16" x14ac:dyDescent="0.25">
      <c r="B31" s="13">
        <v>214</v>
      </c>
      <c r="C31" s="33">
        <v>5</v>
      </c>
      <c r="D31" s="42" t="s">
        <v>46</v>
      </c>
      <c r="E31" s="14">
        <v>3678.2500000000005</v>
      </c>
      <c r="F31" s="21">
        <v>1</v>
      </c>
      <c r="G31" s="24">
        <v>1013649.8200000001</v>
      </c>
      <c r="H31" s="24">
        <v>1176396.3799999999</v>
      </c>
      <c r="I31" s="24">
        <v>36138.049999999996</v>
      </c>
      <c r="J31" s="24">
        <v>9127.41</v>
      </c>
      <c r="K31" s="24">
        <v>962.81</v>
      </c>
      <c r="L31" s="24">
        <v>68997.179999999993</v>
      </c>
      <c r="M31" s="43">
        <f t="shared" si="1"/>
        <v>3.0853627730231165E-2</v>
      </c>
      <c r="N31" s="24">
        <v>2305271.65</v>
      </c>
      <c r="O31" s="24">
        <v>915510.1</v>
      </c>
      <c r="P31" s="44">
        <f t="shared" si="2"/>
        <v>1389761.5499999998</v>
      </c>
    </row>
    <row r="32" spans="2:16" x14ac:dyDescent="0.25">
      <c r="B32" s="13">
        <v>224</v>
      </c>
      <c r="C32" s="33">
        <v>5</v>
      </c>
      <c r="D32" s="42" t="s">
        <v>48</v>
      </c>
      <c r="E32" s="14">
        <v>187.94761160322201</v>
      </c>
      <c r="F32" s="21">
        <v>0</v>
      </c>
      <c r="G32" s="24">
        <v>78314</v>
      </c>
      <c r="H32" s="24">
        <v>0</v>
      </c>
      <c r="I32" s="24">
        <v>17707.5</v>
      </c>
      <c r="J32" s="24">
        <v>864.96</v>
      </c>
      <c r="K32" s="24">
        <v>0</v>
      </c>
      <c r="L32" s="24">
        <v>2923.89</v>
      </c>
      <c r="M32" s="43">
        <f t="shared" si="1"/>
        <v>3.0178520300979103E-2</v>
      </c>
      <c r="N32" s="24">
        <v>99810.35</v>
      </c>
      <c r="O32" s="24">
        <v>30</v>
      </c>
      <c r="P32" s="44">
        <f t="shared" si="2"/>
        <v>99780.35</v>
      </c>
    </row>
    <row r="33" spans="2:16" x14ac:dyDescent="0.25">
      <c r="B33" s="13">
        <v>272</v>
      </c>
      <c r="C33" s="33">
        <v>5</v>
      </c>
      <c r="D33" s="42" t="s">
        <v>56</v>
      </c>
      <c r="E33" s="14">
        <v>347.82161640928314</v>
      </c>
      <c r="F33" s="23">
        <v>0</v>
      </c>
      <c r="G33" s="24">
        <v>106148.83</v>
      </c>
      <c r="H33" s="24">
        <v>0</v>
      </c>
      <c r="I33" s="24">
        <v>0</v>
      </c>
      <c r="J33" s="24">
        <v>0</v>
      </c>
      <c r="K33" s="24">
        <v>0</v>
      </c>
      <c r="L33" s="24">
        <v>3184.46</v>
      </c>
      <c r="M33" s="43">
        <f t="shared" si="1"/>
        <v>2.9999953838398413E-2</v>
      </c>
      <c r="N33" s="24">
        <v>109333.29</v>
      </c>
      <c r="O33" s="24">
        <v>0</v>
      </c>
      <c r="P33" s="44">
        <f t="shared" si="2"/>
        <v>109333.29</v>
      </c>
    </row>
    <row r="34" spans="2:16" x14ac:dyDescent="0.25">
      <c r="B34" s="13">
        <v>754</v>
      </c>
      <c r="C34" s="33">
        <v>5</v>
      </c>
      <c r="D34" s="42" t="s">
        <v>128</v>
      </c>
      <c r="E34" s="14">
        <v>111.69303666737574</v>
      </c>
      <c r="F34" s="23">
        <v>0</v>
      </c>
      <c r="G34" s="24">
        <v>36895.67</v>
      </c>
      <c r="H34" s="24">
        <v>0</v>
      </c>
      <c r="I34" s="24">
        <v>0</v>
      </c>
      <c r="J34" s="24">
        <v>550</v>
      </c>
      <c r="K34" s="24">
        <v>0</v>
      </c>
      <c r="L34" s="24">
        <v>1134.3699999999999</v>
      </c>
      <c r="M34" s="43">
        <f t="shared" si="1"/>
        <v>3.0293756260737222E-2</v>
      </c>
      <c r="N34" s="24">
        <v>38580.04</v>
      </c>
      <c r="O34" s="24">
        <v>0</v>
      </c>
      <c r="P34" s="44">
        <f t="shared" si="2"/>
        <v>38580.04</v>
      </c>
    </row>
    <row r="35" spans="2:16" x14ac:dyDescent="0.25">
      <c r="B35" s="13">
        <v>885</v>
      </c>
      <c r="C35" s="33">
        <v>5</v>
      </c>
      <c r="D35" s="42" t="s">
        <v>157</v>
      </c>
      <c r="E35" s="14">
        <v>416.59</v>
      </c>
      <c r="F35" s="21">
        <v>0</v>
      </c>
      <c r="G35" s="24">
        <v>163935.45000000001</v>
      </c>
      <c r="H35" s="24">
        <v>85616.77</v>
      </c>
      <c r="I35" s="24">
        <v>9666.2900000000009</v>
      </c>
      <c r="J35" s="24">
        <v>1251.1199999999999</v>
      </c>
      <c r="K35" s="24">
        <v>0</v>
      </c>
      <c r="L35" s="24">
        <v>7839.11</v>
      </c>
      <c r="M35" s="43">
        <f t="shared" si="1"/>
        <v>3.0096061487091604E-2</v>
      </c>
      <c r="N35" s="24">
        <v>268308.74</v>
      </c>
      <c r="O35" s="24">
        <v>106302.72</v>
      </c>
      <c r="P35" s="44">
        <f t="shared" si="2"/>
        <v>162006.01999999999</v>
      </c>
    </row>
    <row r="36" spans="2:16" x14ac:dyDescent="0.25">
      <c r="B36" s="13">
        <v>923</v>
      </c>
      <c r="C36" s="33">
        <v>5</v>
      </c>
      <c r="D36" s="42" t="s">
        <v>167</v>
      </c>
      <c r="E36" s="14">
        <v>54.709105826072374</v>
      </c>
      <c r="F36" s="23">
        <v>0</v>
      </c>
      <c r="G36" s="24">
        <v>42239.09</v>
      </c>
      <c r="H36" s="24">
        <v>0</v>
      </c>
      <c r="I36" s="24">
        <v>0</v>
      </c>
      <c r="J36" s="24">
        <v>125</v>
      </c>
      <c r="K36" s="24">
        <v>0</v>
      </c>
      <c r="L36" s="24">
        <v>1273.42</v>
      </c>
      <c r="M36" s="43">
        <f t="shared" si="1"/>
        <v>3.0058948510401143E-2</v>
      </c>
      <c r="N36" s="24">
        <v>43637.51</v>
      </c>
      <c r="O36" s="24">
        <v>99.12</v>
      </c>
      <c r="P36" s="44">
        <f t="shared" si="2"/>
        <v>43538.39</v>
      </c>
    </row>
    <row r="37" spans="2:16" x14ac:dyDescent="0.25">
      <c r="B37" s="13">
        <v>394</v>
      </c>
      <c r="C37" s="33">
        <v>6</v>
      </c>
      <c r="D37" s="42" t="s">
        <v>69</v>
      </c>
      <c r="E37" s="14">
        <v>490.1400000000001</v>
      </c>
      <c r="F37" s="23">
        <v>0</v>
      </c>
      <c r="G37" s="24">
        <v>129134.2</v>
      </c>
      <c r="H37" s="24">
        <v>231816.02000000002</v>
      </c>
      <c r="I37" s="24">
        <v>94029.03</v>
      </c>
      <c r="J37" s="24">
        <v>4518.3999999999996</v>
      </c>
      <c r="K37" s="24">
        <v>0</v>
      </c>
      <c r="L37" s="24">
        <v>22496.71</v>
      </c>
      <c r="M37" s="43">
        <f t="shared" si="1"/>
        <v>4.8959358116412569E-2</v>
      </c>
      <c r="N37" s="24">
        <v>481994.36</v>
      </c>
      <c r="O37" s="24">
        <v>33171.51</v>
      </c>
      <c r="P37" s="44">
        <f t="shared" si="2"/>
        <v>448822.85</v>
      </c>
    </row>
    <row r="38" spans="2:16" x14ac:dyDescent="0.25">
      <c r="B38" s="13">
        <v>414</v>
      </c>
      <c r="C38" s="33">
        <v>6</v>
      </c>
      <c r="D38" s="42" t="s">
        <v>72</v>
      </c>
      <c r="E38" s="14">
        <v>218.03857725381519</v>
      </c>
      <c r="F38" s="23">
        <v>1</v>
      </c>
      <c r="G38" s="24">
        <v>235495.07</v>
      </c>
      <c r="H38" s="24">
        <v>0</v>
      </c>
      <c r="I38" s="24">
        <v>0</v>
      </c>
      <c r="J38" s="24">
        <v>10971</v>
      </c>
      <c r="K38" s="24">
        <v>2709.67</v>
      </c>
      <c r="L38" s="24">
        <v>8041.29</v>
      </c>
      <c r="M38" s="43">
        <f t="shared" ref="M38:M69" si="3">L38/(N38-L38)</f>
        <v>3.2271560626247163E-2</v>
      </c>
      <c r="N38" s="24">
        <v>257217.03</v>
      </c>
      <c r="O38" s="24">
        <v>9490</v>
      </c>
      <c r="P38" s="44">
        <f t="shared" ref="P38:P69" si="4">N38-O38</f>
        <v>247727.03</v>
      </c>
    </row>
    <row r="39" spans="2:16" x14ac:dyDescent="0.25">
      <c r="B39" s="13">
        <v>426</v>
      </c>
      <c r="C39" s="33">
        <v>6</v>
      </c>
      <c r="D39" s="42" t="s">
        <v>75</v>
      </c>
      <c r="E39" s="14">
        <v>364.9656041677481</v>
      </c>
      <c r="F39" s="21">
        <v>0</v>
      </c>
      <c r="G39" s="24">
        <v>142458</v>
      </c>
      <c r="H39" s="24">
        <v>0</v>
      </c>
      <c r="I39" s="24">
        <v>62445.46</v>
      </c>
      <c r="J39" s="24">
        <v>1000</v>
      </c>
      <c r="K39" s="24">
        <v>0</v>
      </c>
      <c r="L39" s="24">
        <v>6197.1</v>
      </c>
      <c r="M39" s="43">
        <f t="shared" si="3"/>
        <v>3.0097114443827223E-2</v>
      </c>
      <c r="N39" s="24">
        <v>212100.56</v>
      </c>
      <c r="O39" s="24">
        <v>0</v>
      </c>
      <c r="P39" s="44">
        <f t="shared" si="4"/>
        <v>212100.56</v>
      </c>
    </row>
    <row r="40" spans="2:16" x14ac:dyDescent="0.25">
      <c r="B40" s="13">
        <v>430</v>
      </c>
      <c r="C40" s="33">
        <v>6</v>
      </c>
      <c r="D40" s="42" t="s">
        <v>76</v>
      </c>
      <c r="E40" s="14">
        <v>1916.6227528758138</v>
      </c>
      <c r="F40" s="23">
        <v>1</v>
      </c>
      <c r="G40" s="24">
        <v>745633.68</v>
      </c>
      <c r="H40" s="24">
        <v>580493.53</v>
      </c>
      <c r="I40" s="24">
        <v>225856.52</v>
      </c>
      <c r="J40" s="24">
        <v>22143.73</v>
      </c>
      <c r="K40" s="24">
        <v>23679.29</v>
      </c>
      <c r="L40" s="24">
        <v>63121.04</v>
      </c>
      <c r="M40" s="43">
        <f t="shared" si="3"/>
        <v>3.9504802442473098E-2</v>
      </c>
      <c r="N40" s="24">
        <v>1660927.79</v>
      </c>
      <c r="O40" s="24">
        <v>245</v>
      </c>
      <c r="P40" s="44">
        <f t="shared" si="4"/>
        <v>1660682.79</v>
      </c>
    </row>
    <row r="41" spans="2:16" x14ac:dyDescent="0.25">
      <c r="B41" s="13">
        <v>443</v>
      </c>
      <c r="C41" s="33">
        <v>6</v>
      </c>
      <c r="D41" s="42" t="s">
        <v>78</v>
      </c>
      <c r="E41" s="14">
        <v>13.61</v>
      </c>
      <c r="F41" s="21">
        <v>1</v>
      </c>
      <c r="G41" s="24">
        <v>15837.24</v>
      </c>
      <c r="H41" s="24">
        <v>0</v>
      </c>
      <c r="I41" s="24">
        <v>0</v>
      </c>
      <c r="J41" s="24">
        <v>0</v>
      </c>
      <c r="K41" s="24">
        <v>0</v>
      </c>
      <c r="L41" s="24">
        <v>475.12</v>
      </c>
      <c r="M41" s="43">
        <f t="shared" si="3"/>
        <v>3.0000176798482565E-2</v>
      </c>
      <c r="N41" s="24">
        <v>16312.36</v>
      </c>
      <c r="O41" s="24">
        <v>0</v>
      </c>
      <c r="P41" s="44">
        <f t="shared" si="4"/>
        <v>16312.36</v>
      </c>
    </row>
    <row r="42" spans="2:16" x14ac:dyDescent="0.25">
      <c r="B42" s="13">
        <v>603</v>
      </c>
      <c r="C42" s="33">
        <v>6</v>
      </c>
      <c r="D42" s="42" t="s">
        <v>96</v>
      </c>
      <c r="E42" s="14">
        <v>102.1252959054103</v>
      </c>
      <c r="F42" s="23">
        <v>1</v>
      </c>
      <c r="G42" s="24">
        <v>95717.22</v>
      </c>
      <c r="H42" s="24">
        <v>0</v>
      </c>
      <c r="I42" s="24">
        <v>0</v>
      </c>
      <c r="J42" s="24">
        <v>5763.3</v>
      </c>
      <c r="K42" s="24">
        <v>0</v>
      </c>
      <c r="L42" s="24">
        <v>3159.68</v>
      </c>
      <c r="M42" s="43">
        <f t="shared" si="3"/>
        <v>3.1135827841638965E-2</v>
      </c>
      <c r="N42" s="24">
        <v>104640.2</v>
      </c>
      <c r="O42" s="24">
        <v>0</v>
      </c>
      <c r="P42" s="44">
        <f t="shared" si="4"/>
        <v>104640.2</v>
      </c>
    </row>
    <row r="43" spans="2:16" x14ac:dyDescent="0.25">
      <c r="B43" s="13">
        <v>618</v>
      </c>
      <c r="C43" s="33">
        <v>6</v>
      </c>
      <c r="D43" s="42" t="s">
        <v>102</v>
      </c>
      <c r="E43" s="14">
        <v>21.423447844589116</v>
      </c>
      <c r="F43" s="23">
        <v>0</v>
      </c>
      <c r="G43" s="24">
        <v>16149.89</v>
      </c>
      <c r="H43" s="24">
        <v>0</v>
      </c>
      <c r="I43" s="24">
        <v>0</v>
      </c>
      <c r="J43" s="24">
        <v>0</v>
      </c>
      <c r="K43" s="24">
        <v>0</v>
      </c>
      <c r="L43" s="24">
        <v>484.5</v>
      </c>
      <c r="M43" s="43">
        <f t="shared" si="3"/>
        <v>3.0000204335757088E-2</v>
      </c>
      <c r="N43" s="24">
        <v>16634.39</v>
      </c>
      <c r="O43" s="24">
        <v>0</v>
      </c>
      <c r="P43" s="44">
        <f t="shared" si="4"/>
        <v>16634.39</v>
      </c>
    </row>
    <row r="44" spans="2:16" x14ac:dyDescent="0.25">
      <c r="B44" s="13">
        <v>620</v>
      </c>
      <c r="C44" s="33">
        <v>6</v>
      </c>
      <c r="D44" s="42" t="s">
        <v>103</v>
      </c>
      <c r="E44" s="14">
        <v>224.20535897242087</v>
      </c>
      <c r="F44" s="23">
        <v>0</v>
      </c>
      <c r="G44" s="24">
        <v>177108.95</v>
      </c>
      <c r="H44" s="24">
        <v>0</v>
      </c>
      <c r="I44" s="24">
        <v>8701</v>
      </c>
      <c r="J44" s="24">
        <v>1286.6300000000001</v>
      </c>
      <c r="K44" s="24">
        <v>0</v>
      </c>
      <c r="L44" s="24">
        <v>5638.63</v>
      </c>
      <c r="M44" s="43">
        <f t="shared" si="3"/>
        <v>3.0137536453098183E-2</v>
      </c>
      <c r="N44" s="24">
        <v>192735.21</v>
      </c>
      <c r="O44" s="24">
        <v>0</v>
      </c>
      <c r="P44" s="44">
        <f t="shared" si="4"/>
        <v>192735.21</v>
      </c>
    </row>
    <row r="45" spans="2:16" x14ac:dyDescent="0.25">
      <c r="B45" s="13">
        <v>622</v>
      </c>
      <c r="C45" s="33">
        <v>6</v>
      </c>
      <c r="D45" s="42" t="s">
        <v>104</v>
      </c>
      <c r="E45" s="14">
        <v>112.89581770991165</v>
      </c>
      <c r="F45" s="23">
        <v>0</v>
      </c>
      <c r="G45" s="24">
        <v>101381.11</v>
      </c>
      <c r="H45" s="24">
        <v>0</v>
      </c>
      <c r="I45" s="24">
        <v>12750.4</v>
      </c>
      <c r="J45" s="24">
        <v>160</v>
      </c>
      <c r="K45" s="24">
        <v>0</v>
      </c>
      <c r="L45" s="24">
        <v>3686.95</v>
      </c>
      <c r="M45" s="43">
        <f t="shared" si="3"/>
        <v>3.2259176556508874E-2</v>
      </c>
      <c r="N45" s="24">
        <v>117978.46</v>
      </c>
      <c r="O45" s="24">
        <v>0</v>
      </c>
      <c r="P45" s="44">
        <f t="shared" si="4"/>
        <v>117978.46</v>
      </c>
    </row>
    <row r="46" spans="2:16" x14ac:dyDescent="0.25">
      <c r="B46" s="13">
        <v>623</v>
      </c>
      <c r="C46" s="33">
        <v>6</v>
      </c>
      <c r="D46" s="42" t="s">
        <v>105</v>
      </c>
      <c r="E46" s="14">
        <v>245.2365956074874</v>
      </c>
      <c r="F46" s="23">
        <v>0</v>
      </c>
      <c r="G46" s="24">
        <v>117889.7</v>
      </c>
      <c r="H46" s="24">
        <v>0</v>
      </c>
      <c r="I46" s="24">
        <v>0</v>
      </c>
      <c r="J46" s="24">
        <v>0</v>
      </c>
      <c r="K46" s="24">
        <v>0</v>
      </c>
      <c r="L46" s="24">
        <v>3536.69</v>
      </c>
      <c r="M46" s="43">
        <f t="shared" si="3"/>
        <v>2.9999991517494745E-2</v>
      </c>
      <c r="N46" s="24">
        <v>121426.39</v>
      </c>
      <c r="O46" s="24">
        <v>0</v>
      </c>
      <c r="P46" s="44">
        <f t="shared" si="4"/>
        <v>121426.39</v>
      </c>
    </row>
    <row r="47" spans="2:16" x14ac:dyDescent="0.25">
      <c r="B47" s="13">
        <v>626</v>
      </c>
      <c r="C47" s="33">
        <v>6</v>
      </c>
      <c r="D47" s="42" t="s">
        <v>106</v>
      </c>
      <c r="E47" s="14">
        <v>22.146859631041885</v>
      </c>
      <c r="F47" s="21">
        <v>0</v>
      </c>
      <c r="G47" s="24">
        <v>14751.24</v>
      </c>
      <c r="H47" s="24">
        <v>0</v>
      </c>
      <c r="I47" s="24">
        <v>3048.72</v>
      </c>
      <c r="J47" s="24">
        <v>0</v>
      </c>
      <c r="K47" s="24">
        <v>0</v>
      </c>
      <c r="L47" s="24">
        <v>534</v>
      </c>
      <c r="M47" s="43">
        <f t="shared" si="3"/>
        <v>3.0000067415881834E-2</v>
      </c>
      <c r="N47" s="24">
        <v>18333.96</v>
      </c>
      <c r="O47" s="24">
        <v>0</v>
      </c>
      <c r="P47" s="44">
        <f t="shared" si="4"/>
        <v>18333.96</v>
      </c>
    </row>
    <row r="48" spans="2:16" x14ac:dyDescent="0.25">
      <c r="B48" s="13">
        <v>627</v>
      </c>
      <c r="C48" s="33">
        <v>6</v>
      </c>
      <c r="D48" s="42" t="s">
        <v>107</v>
      </c>
      <c r="E48" s="14">
        <v>173.69727099056817</v>
      </c>
      <c r="F48" s="23">
        <v>0</v>
      </c>
      <c r="G48" s="24">
        <v>34084.559999999998</v>
      </c>
      <c r="H48" s="24">
        <v>0</v>
      </c>
      <c r="I48" s="24">
        <v>43281.37</v>
      </c>
      <c r="J48" s="24">
        <v>0</v>
      </c>
      <c r="K48" s="24">
        <v>0</v>
      </c>
      <c r="L48" s="24">
        <v>2320.98</v>
      </c>
      <c r="M48" s="43">
        <f t="shared" si="3"/>
        <v>3.0000027143731095E-2</v>
      </c>
      <c r="N48" s="24">
        <v>79686.91</v>
      </c>
      <c r="O48" s="24">
        <v>0</v>
      </c>
      <c r="P48" s="44">
        <f t="shared" si="4"/>
        <v>79686.91</v>
      </c>
    </row>
    <row r="49" spans="2:16" x14ac:dyDescent="0.25">
      <c r="B49" s="13">
        <v>634</v>
      </c>
      <c r="C49" s="33">
        <v>6</v>
      </c>
      <c r="D49" s="42" t="s">
        <v>110</v>
      </c>
      <c r="E49" s="14">
        <v>566.29939590427762</v>
      </c>
      <c r="F49" s="21">
        <v>1</v>
      </c>
      <c r="G49" s="24">
        <v>329725.78999999998</v>
      </c>
      <c r="H49" s="24">
        <v>92990.39</v>
      </c>
      <c r="I49" s="24">
        <v>216886.39</v>
      </c>
      <c r="J49" s="24">
        <v>9183.4</v>
      </c>
      <c r="K49" s="24">
        <v>10352.030000000001</v>
      </c>
      <c r="L49" s="24">
        <v>21850.63</v>
      </c>
      <c r="M49" s="43">
        <f t="shared" si="3"/>
        <v>3.3150311467401362E-2</v>
      </c>
      <c r="N49" s="24">
        <v>680988.63</v>
      </c>
      <c r="O49" s="24">
        <v>0</v>
      </c>
      <c r="P49" s="44">
        <f t="shared" si="4"/>
        <v>680988.63</v>
      </c>
    </row>
    <row r="50" spans="2:16" x14ac:dyDescent="0.25">
      <c r="B50" s="13">
        <v>644</v>
      </c>
      <c r="C50" s="33">
        <v>6</v>
      </c>
      <c r="D50" s="42" t="s">
        <v>117</v>
      </c>
      <c r="E50" s="14">
        <v>5.7524310729978918</v>
      </c>
      <c r="F50" s="23">
        <v>0</v>
      </c>
      <c r="G50" s="24">
        <v>20671.2</v>
      </c>
      <c r="H50" s="24">
        <v>1455.04</v>
      </c>
      <c r="I50" s="24">
        <v>0</v>
      </c>
      <c r="J50" s="24">
        <v>230</v>
      </c>
      <c r="K50" s="24">
        <v>0</v>
      </c>
      <c r="L50" s="24">
        <v>675.29</v>
      </c>
      <c r="M50" s="43">
        <f t="shared" si="3"/>
        <v>3.0205884352646064E-2</v>
      </c>
      <c r="N50" s="24">
        <v>23031.53</v>
      </c>
      <c r="O50" s="24">
        <v>0</v>
      </c>
      <c r="P50" s="44">
        <f t="shared" si="4"/>
        <v>23031.53</v>
      </c>
    </row>
    <row r="51" spans="2:16" x14ac:dyDescent="0.25">
      <c r="B51" s="13">
        <v>646</v>
      </c>
      <c r="C51" s="33">
        <v>6</v>
      </c>
      <c r="D51" s="42" t="s">
        <v>118</v>
      </c>
      <c r="E51" s="14">
        <v>6.8154896987887383</v>
      </c>
      <c r="F51" s="23">
        <v>1</v>
      </c>
      <c r="G51" s="24">
        <v>19943.2</v>
      </c>
      <c r="H51" s="24">
        <v>0</v>
      </c>
      <c r="I51" s="24">
        <v>80987</v>
      </c>
      <c r="J51" s="24">
        <v>0</v>
      </c>
      <c r="K51" s="24">
        <v>0</v>
      </c>
      <c r="L51" s="24">
        <v>5046.51</v>
      </c>
      <c r="M51" s="43">
        <f t="shared" si="3"/>
        <v>4.9999999999999996E-2</v>
      </c>
      <c r="N51" s="24">
        <v>105976.71</v>
      </c>
      <c r="O51" s="24">
        <v>0</v>
      </c>
      <c r="P51" s="44">
        <f t="shared" si="4"/>
        <v>105976.71</v>
      </c>
    </row>
    <row r="52" spans="2:16" x14ac:dyDescent="0.25">
      <c r="B52" s="13">
        <v>694</v>
      </c>
      <c r="C52" s="33">
        <v>6</v>
      </c>
      <c r="D52" s="42" t="s">
        <v>119</v>
      </c>
      <c r="E52" s="14">
        <v>22.34</v>
      </c>
      <c r="F52" s="21">
        <v>0</v>
      </c>
      <c r="G52" s="24">
        <v>78267.97</v>
      </c>
      <c r="H52" s="24">
        <v>2512.4899999999998</v>
      </c>
      <c r="I52" s="24">
        <v>3074.62</v>
      </c>
      <c r="J52" s="24">
        <v>3325</v>
      </c>
      <c r="K52" s="24">
        <v>2030.06</v>
      </c>
      <c r="L52" s="24">
        <v>4410.26</v>
      </c>
      <c r="M52" s="43">
        <f t="shared" si="3"/>
        <v>4.9436756852976584E-2</v>
      </c>
      <c r="N52" s="24">
        <v>93620.4</v>
      </c>
      <c r="O52" s="24">
        <v>0</v>
      </c>
      <c r="P52" s="44">
        <f t="shared" si="4"/>
        <v>93620.4</v>
      </c>
    </row>
    <row r="53" spans="2:16" x14ac:dyDescent="0.25">
      <c r="B53" s="13">
        <v>706</v>
      </c>
      <c r="C53" s="33">
        <v>6</v>
      </c>
      <c r="D53" s="42" t="s">
        <v>120</v>
      </c>
      <c r="E53" s="14">
        <v>52.839670921289859</v>
      </c>
      <c r="F53" s="23">
        <v>1</v>
      </c>
      <c r="G53" s="24">
        <v>34879.82</v>
      </c>
      <c r="H53" s="24">
        <v>19541.189999999999</v>
      </c>
      <c r="I53" s="24">
        <v>9199.7999999999993</v>
      </c>
      <c r="J53" s="24">
        <v>975</v>
      </c>
      <c r="K53" s="24">
        <v>0</v>
      </c>
      <c r="L53" s="24">
        <v>1957.37</v>
      </c>
      <c r="M53" s="43">
        <f t="shared" si="3"/>
        <v>3.0301810597312739E-2</v>
      </c>
      <c r="N53" s="24">
        <v>66553.179999999993</v>
      </c>
      <c r="O53" s="24">
        <v>0</v>
      </c>
      <c r="P53" s="44">
        <f t="shared" si="4"/>
        <v>66553.179999999993</v>
      </c>
    </row>
    <row r="54" spans="2:16" x14ac:dyDescent="0.25">
      <c r="B54" s="13">
        <v>743</v>
      </c>
      <c r="C54" s="33">
        <v>6</v>
      </c>
      <c r="D54" s="42" t="s">
        <v>125</v>
      </c>
      <c r="E54" s="14">
        <v>68.383269417584998</v>
      </c>
      <c r="F54" s="23">
        <v>1</v>
      </c>
      <c r="G54" s="24">
        <v>66861.06</v>
      </c>
      <c r="H54" s="24">
        <v>35011.61</v>
      </c>
      <c r="I54" s="24">
        <v>0</v>
      </c>
      <c r="J54" s="24">
        <v>0</v>
      </c>
      <c r="K54" s="24">
        <v>565.98</v>
      </c>
      <c r="L54" s="24">
        <v>3150.16</v>
      </c>
      <c r="M54" s="43">
        <f t="shared" si="3"/>
        <v>3.0751674294809624E-2</v>
      </c>
      <c r="N54" s="24">
        <v>105588.81</v>
      </c>
      <c r="O54" s="24">
        <v>0</v>
      </c>
      <c r="P54" s="44">
        <f t="shared" si="4"/>
        <v>105588.81</v>
      </c>
    </row>
    <row r="55" spans="2:16" x14ac:dyDescent="0.25">
      <c r="B55" s="13">
        <v>747</v>
      </c>
      <c r="C55" s="33">
        <v>6</v>
      </c>
      <c r="D55" s="42" t="s">
        <v>126</v>
      </c>
      <c r="E55" s="14">
        <v>33.241599999999998</v>
      </c>
      <c r="F55" s="23">
        <v>1</v>
      </c>
      <c r="G55" s="24">
        <v>40280.42</v>
      </c>
      <c r="H55" s="24">
        <v>0</v>
      </c>
      <c r="I55" s="24">
        <v>3850.2</v>
      </c>
      <c r="J55" s="24">
        <v>198.22</v>
      </c>
      <c r="K55" s="24">
        <v>29.53</v>
      </c>
      <c r="L55" s="24">
        <v>1412.31</v>
      </c>
      <c r="M55" s="43">
        <f t="shared" si="3"/>
        <v>3.1838636090550661E-2</v>
      </c>
      <c r="N55" s="24">
        <v>45770.68</v>
      </c>
      <c r="O55" s="24">
        <v>0</v>
      </c>
      <c r="P55" s="44">
        <f t="shared" si="4"/>
        <v>45770.68</v>
      </c>
    </row>
    <row r="56" spans="2:16" x14ac:dyDescent="0.25">
      <c r="B56" s="13">
        <v>765</v>
      </c>
      <c r="C56" s="33">
        <v>6</v>
      </c>
      <c r="D56" s="42" t="s">
        <v>129</v>
      </c>
      <c r="E56" s="14">
        <v>96.7</v>
      </c>
      <c r="F56" s="23">
        <v>1</v>
      </c>
      <c r="G56" s="24">
        <v>80341.86</v>
      </c>
      <c r="H56" s="24">
        <v>0</v>
      </c>
      <c r="I56" s="24">
        <v>10881.9</v>
      </c>
      <c r="J56" s="24">
        <v>0</v>
      </c>
      <c r="K56" s="24">
        <v>0</v>
      </c>
      <c r="L56" s="24">
        <v>2736.71</v>
      </c>
      <c r="M56" s="43">
        <f t="shared" si="3"/>
        <v>2.9999969306242148E-2</v>
      </c>
      <c r="N56" s="24">
        <v>93960.47</v>
      </c>
      <c r="O56" s="24">
        <v>0</v>
      </c>
      <c r="P56" s="44">
        <f t="shared" si="4"/>
        <v>93960.47</v>
      </c>
    </row>
    <row r="57" spans="2:16" x14ac:dyDescent="0.25">
      <c r="B57" s="13">
        <v>770</v>
      </c>
      <c r="C57" s="33">
        <v>6</v>
      </c>
      <c r="D57" s="42" t="s">
        <v>130</v>
      </c>
      <c r="E57" s="14">
        <v>43.93</v>
      </c>
      <c r="F57" s="23">
        <v>1</v>
      </c>
      <c r="G57" s="24">
        <v>12049.77</v>
      </c>
      <c r="H57" s="24">
        <v>0</v>
      </c>
      <c r="I57" s="24">
        <v>13128.86</v>
      </c>
      <c r="J57" s="24">
        <v>0</v>
      </c>
      <c r="K57" s="24">
        <v>0</v>
      </c>
      <c r="L57" s="24">
        <v>848.1</v>
      </c>
      <c r="M57" s="43">
        <f t="shared" si="3"/>
        <v>3.3683325899780882E-2</v>
      </c>
      <c r="N57" s="24">
        <v>26026.73</v>
      </c>
      <c r="O57" s="24">
        <v>0</v>
      </c>
      <c r="P57" s="44">
        <f t="shared" si="4"/>
        <v>26026.73</v>
      </c>
    </row>
    <row r="58" spans="2:16" x14ac:dyDescent="0.25">
      <c r="B58" s="13">
        <v>794</v>
      </c>
      <c r="C58" s="33">
        <v>6</v>
      </c>
      <c r="D58" s="42" t="s">
        <v>134</v>
      </c>
      <c r="E58" s="14">
        <v>22.617513082468985</v>
      </c>
      <c r="F58" s="21">
        <v>0</v>
      </c>
      <c r="G58" s="24">
        <v>14908.19</v>
      </c>
      <c r="H58" s="24">
        <v>2335.5</v>
      </c>
      <c r="I58" s="24">
        <v>36307.93</v>
      </c>
      <c r="J58" s="24">
        <v>890</v>
      </c>
      <c r="K58" s="24">
        <v>272.02</v>
      </c>
      <c r="L58" s="24">
        <v>2688.97</v>
      </c>
      <c r="M58" s="43">
        <f t="shared" si="3"/>
        <v>4.9146245799036578E-2</v>
      </c>
      <c r="N58" s="24">
        <v>57402.61</v>
      </c>
      <c r="O58" s="24">
        <v>0</v>
      </c>
      <c r="P58" s="44">
        <f t="shared" si="4"/>
        <v>57402.61</v>
      </c>
    </row>
    <row r="59" spans="2:16" x14ac:dyDescent="0.25">
      <c r="B59" s="13">
        <v>806</v>
      </c>
      <c r="C59" s="33">
        <v>6</v>
      </c>
      <c r="D59" s="42" t="s">
        <v>138</v>
      </c>
      <c r="E59" s="14">
        <v>43.68</v>
      </c>
      <c r="F59" s="23">
        <v>1</v>
      </c>
      <c r="G59" s="24">
        <v>38429.39</v>
      </c>
      <c r="H59" s="24">
        <v>0</v>
      </c>
      <c r="I59" s="24">
        <v>17656.189999999999</v>
      </c>
      <c r="J59" s="24">
        <v>0</v>
      </c>
      <c r="K59" s="24">
        <v>0</v>
      </c>
      <c r="L59" s="24">
        <v>1682.57</v>
      </c>
      <c r="M59" s="43">
        <f t="shared" si="3"/>
        <v>3.0000046357726885E-2</v>
      </c>
      <c r="N59" s="24">
        <v>57768.15</v>
      </c>
      <c r="O59" s="24">
        <v>0</v>
      </c>
      <c r="P59" s="44">
        <f t="shared" si="4"/>
        <v>57768.15</v>
      </c>
    </row>
    <row r="60" spans="2:16" x14ac:dyDescent="0.25">
      <c r="B60" s="13">
        <v>824</v>
      </c>
      <c r="C60" s="33">
        <v>6</v>
      </c>
      <c r="D60" s="42" t="s">
        <v>143</v>
      </c>
      <c r="E60" s="14">
        <v>33.5</v>
      </c>
      <c r="F60" s="21">
        <v>1</v>
      </c>
      <c r="G60" s="24">
        <v>43682.11</v>
      </c>
      <c r="H60" s="24">
        <v>0</v>
      </c>
      <c r="I60" s="24">
        <v>8500</v>
      </c>
      <c r="J60" s="24">
        <v>0</v>
      </c>
      <c r="K60" s="24">
        <v>0</v>
      </c>
      <c r="L60" s="24">
        <v>1735.46</v>
      </c>
      <c r="M60" s="43">
        <f t="shared" si="3"/>
        <v>3.3257758262362332E-2</v>
      </c>
      <c r="N60" s="24">
        <v>53917.57</v>
      </c>
      <c r="O60" s="24">
        <v>0</v>
      </c>
      <c r="P60" s="44">
        <f t="shared" si="4"/>
        <v>53917.57</v>
      </c>
    </row>
    <row r="61" spans="2:16" x14ac:dyDescent="0.25">
      <c r="B61" s="13">
        <v>826</v>
      </c>
      <c r="C61" s="33">
        <v>6</v>
      </c>
      <c r="D61" s="42" t="s">
        <v>144</v>
      </c>
      <c r="E61" s="14">
        <v>39.69</v>
      </c>
      <c r="F61" s="23">
        <v>1</v>
      </c>
      <c r="G61" s="24">
        <v>31857.74</v>
      </c>
      <c r="H61" s="24">
        <v>0</v>
      </c>
      <c r="I61" s="24">
        <v>3976.88</v>
      </c>
      <c r="J61" s="24">
        <v>0</v>
      </c>
      <c r="K61" s="24">
        <v>0</v>
      </c>
      <c r="L61" s="24">
        <v>1154.58</v>
      </c>
      <c r="M61" s="43">
        <f t="shared" si="3"/>
        <v>3.221968029799116E-2</v>
      </c>
      <c r="N61" s="24">
        <v>36989.199999999997</v>
      </c>
      <c r="O61" s="24">
        <v>0</v>
      </c>
      <c r="P61" s="44">
        <f t="shared" si="4"/>
        <v>36989.199999999997</v>
      </c>
    </row>
    <row r="62" spans="2:16" x14ac:dyDescent="0.25">
      <c r="B62" s="13">
        <v>840</v>
      </c>
      <c r="C62" s="33">
        <v>6</v>
      </c>
      <c r="D62" s="42" t="s">
        <v>149</v>
      </c>
      <c r="E62" s="14">
        <v>182.33999999999997</v>
      </c>
      <c r="F62" s="21">
        <v>0</v>
      </c>
      <c r="G62" s="24">
        <v>171928.21</v>
      </c>
      <c r="H62" s="24">
        <v>0</v>
      </c>
      <c r="I62" s="24">
        <v>72593.16</v>
      </c>
      <c r="J62" s="24">
        <v>3495.51</v>
      </c>
      <c r="K62" s="24">
        <v>0</v>
      </c>
      <c r="L62" s="24">
        <v>8962.2800000000007</v>
      </c>
      <c r="M62" s="43">
        <f t="shared" si="3"/>
        <v>3.6135766243007336E-2</v>
      </c>
      <c r="N62" s="24">
        <v>256979.16</v>
      </c>
      <c r="O62" s="24">
        <v>0</v>
      </c>
      <c r="P62" s="44">
        <f t="shared" si="4"/>
        <v>256979.16</v>
      </c>
    </row>
    <row r="63" spans="2:16" x14ac:dyDescent="0.25">
      <c r="B63" s="13">
        <v>843</v>
      </c>
      <c r="C63" s="33">
        <v>6</v>
      </c>
      <c r="D63" s="42" t="s">
        <v>150</v>
      </c>
      <c r="E63" s="14">
        <v>26</v>
      </c>
      <c r="F63" s="21">
        <v>1</v>
      </c>
      <c r="G63" s="24">
        <v>39324</v>
      </c>
      <c r="H63" s="24">
        <v>0</v>
      </c>
      <c r="I63" s="24">
        <v>0</v>
      </c>
      <c r="J63" s="24">
        <v>0</v>
      </c>
      <c r="K63" s="24">
        <v>0</v>
      </c>
      <c r="L63" s="24">
        <v>1179.72</v>
      </c>
      <c r="M63" s="43">
        <f t="shared" si="3"/>
        <v>3.0000000000000002E-2</v>
      </c>
      <c r="N63" s="24">
        <v>40503.72</v>
      </c>
      <c r="O63" s="24">
        <v>0</v>
      </c>
      <c r="P63" s="44">
        <f t="shared" si="4"/>
        <v>40503.72</v>
      </c>
    </row>
    <row r="64" spans="2:16" x14ac:dyDescent="0.25">
      <c r="B64" s="13">
        <v>846</v>
      </c>
      <c r="C64" s="33">
        <v>6</v>
      </c>
      <c r="D64" s="42" t="s">
        <v>152</v>
      </c>
      <c r="E64" s="14">
        <v>26</v>
      </c>
      <c r="F64" s="21">
        <v>1</v>
      </c>
      <c r="G64" s="24">
        <v>43093.440000000002</v>
      </c>
      <c r="H64" s="24">
        <v>0</v>
      </c>
      <c r="I64" s="24">
        <v>0</v>
      </c>
      <c r="J64" s="24">
        <v>0</v>
      </c>
      <c r="K64" s="24">
        <v>0</v>
      </c>
      <c r="L64" s="24">
        <v>1292.8</v>
      </c>
      <c r="M64" s="43">
        <f t="shared" si="3"/>
        <v>2.9999925742758064E-2</v>
      </c>
      <c r="N64" s="24">
        <v>44386.239999999998</v>
      </c>
      <c r="O64" s="24">
        <v>0</v>
      </c>
      <c r="P64" s="44">
        <f t="shared" si="4"/>
        <v>44386.239999999998</v>
      </c>
    </row>
    <row r="65" spans="2:16" x14ac:dyDescent="0.25">
      <c r="B65" s="13">
        <v>888</v>
      </c>
      <c r="C65" s="33">
        <v>6</v>
      </c>
      <c r="D65" s="42" t="s">
        <v>158</v>
      </c>
      <c r="E65" s="14">
        <v>95.516503225733189</v>
      </c>
      <c r="F65" s="23">
        <v>0</v>
      </c>
      <c r="G65" s="24">
        <v>73782.95</v>
      </c>
      <c r="H65" s="24">
        <v>0</v>
      </c>
      <c r="I65" s="24">
        <v>915.77</v>
      </c>
      <c r="J65" s="24">
        <v>0</v>
      </c>
      <c r="K65" s="24">
        <v>0</v>
      </c>
      <c r="L65" s="24">
        <v>2240.96</v>
      </c>
      <c r="M65" s="43">
        <f t="shared" si="3"/>
        <v>2.9999978580623608E-2</v>
      </c>
      <c r="N65" s="24">
        <v>76939.679999999993</v>
      </c>
      <c r="O65" s="24">
        <v>0</v>
      </c>
      <c r="P65" s="44">
        <f t="shared" si="4"/>
        <v>76939.679999999993</v>
      </c>
    </row>
    <row r="66" spans="2:16" x14ac:dyDescent="0.25">
      <c r="B66" s="13">
        <v>889</v>
      </c>
      <c r="C66" s="33">
        <v>6</v>
      </c>
      <c r="D66" s="42" t="s">
        <v>159</v>
      </c>
      <c r="E66" s="14">
        <v>39.658299744679596</v>
      </c>
      <c r="F66" s="23">
        <v>1</v>
      </c>
      <c r="G66" s="24">
        <v>52850.92</v>
      </c>
      <c r="H66" s="24">
        <v>5637.32</v>
      </c>
      <c r="I66" s="24">
        <v>0</v>
      </c>
      <c r="J66" s="24">
        <v>165</v>
      </c>
      <c r="K66" s="24">
        <v>0</v>
      </c>
      <c r="L66" s="24">
        <v>1762.9</v>
      </c>
      <c r="M66" s="43">
        <f t="shared" si="3"/>
        <v>3.0056310614724781E-2</v>
      </c>
      <c r="N66" s="24">
        <v>60416.14</v>
      </c>
      <c r="O66" s="24">
        <v>0</v>
      </c>
      <c r="P66" s="44">
        <f t="shared" si="4"/>
        <v>60416.14</v>
      </c>
    </row>
    <row r="67" spans="2:16" x14ac:dyDescent="0.25">
      <c r="B67" s="13">
        <v>891</v>
      </c>
      <c r="C67" s="33">
        <v>6</v>
      </c>
      <c r="D67" s="42" t="s">
        <v>160</v>
      </c>
      <c r="E67" s="14">
        <v>258.70251380109607</v>
      </c>
      <c r="F67" s="23">
        <v>0</v>
      </c>
      <c r="G67" s="24">
        <v>116636.85</v>
      </c>
      <c r="H67" s="24">
        <v>0</v>
      </c>
      <c r="I67" s="24">
        <v>0</v>
      </c>
      <c r="J67" s="24">
        <v>1185.03</v>
      </c>
      <c r="K67" s="24">
        <v>0</v>
      </c>
      <c r="L67" s="24">
        <v>3558.36</v>
      </c>
      <c r="M67" s="43">
        <f t="shared" si="3"/>
        <v>3.0201181648094565E-2</v>
      </c>
      <c r="N67" s="24">
        <v>121380.24</v>
      </c>
      <c r="O67" s="24">
        <v>0</v>
      </c>
      <c r="P67" s="44">
        <f t="shared" si="4"/>
        <v>121380.24</v>
      </c>
    </row>
    <row r="68" spans="2:16" x14ac:dyDescent="0.25">
      <c r="B68" s="13">
        <v>904</v>
      </c>
      <c r="C68" s="33">
        <v>6</v>
      </c>
      <c r="D68" s="42" t="s">
        <v>161</v>
      </c>
      <c r="E68" s="14">
        <v>30.787458178612162</v>
      </c>
      <c r="F68" s="23">
        <v>1</v>
      </c>
      <c r="G68" s="24">
        <v>12936.62</v>
      </c>
      <c r="H68" s="24">
        <v>0</v>
      </c>
      <c r="I68" s="24">
        <v>0</v>
      </c>
      <c r="J68" s="24">
        <v>1331.25</v>
      </c>
      <c r="K68" s="24">
        <v>0</v>
      </c>
      <c r="L68" s="24">
        <v>454.66</v>
      </c>
      <c r="M68" s="43">
        <f t="shared" si="3"/>
        <v>3.1866003825378277E-2</v>
      </c>
      <c r="N68" s="24">
        <v>14722.53</v>
      </c>
      <c r="O68" s="24">
        <v>0</v>
      </c>
      <c r="P68" s="44">
        <f t="shared" si="4"/>
        <v>14722.53</v>
      </c>
    </row>
    <row r="69" spans="2:16" x14ac:dyDescent="0.25">
      <c r="B69" s="13">
        <v>917</v>
      </c>
      <c r="C69" s="33">
        <v>6</v>
      </c>
      <c r="D69" s="42" t="s">
        <v>164</v>
      </c>
      <c r="E69" s="14">
        <v>122.61458483234482</v>
      </c>
      <c r="F69" s="23">
        <v>1</v>
      </c>
      <c r="G69" s="24">
        <v>49618.79</v>
      </c>
      <c r="H69" s="24">
        <v>0</v>
      </c>
      <c r="I69" s="24">
        <v>0</v>
      </c>
      <c r="J69" s="24">
        <v>4065</v>
      </c>
      <c r="K69" s="24">
        <v>0</v>
      </c>
      <c r="L69" s="24">
        <v>1691.81</v>
      </c>
      <c r="M69" s="43">
        <f t="shared" si="3"/>
        <v>3.1514354705582448E-2</v>
      </c>
      <c r="N69" s="24">
        <v>55375.6</v>
      </c>
      <c r="O69" s="24">
        <v>111.36</v>
      </c>
      <c r="P69" s="44">
        <f t="shared" si="4"/>
        <v>55264.24</v>
      </c>
    </row>
    <row r="70" spans="2:16" x14ac:dyDescent="0.25">
      <c r="B70" s="13">
        <v>957</v>
      </c>
      <c r="C70" s="33">
        <v>6</v>
      </c>
      <c r="D70" s="42" t="s">
        <v>174</v>
      </c>
      <c r="E70" s="14">
        <v>78.485820927796993</v>
      </c>
      <c r="F70" s="21">
        <v>0</v>
      </c>
      <c r="G70" s="24">
        <v>39928.949999999997</v>
      </c>
      <c r="H70" s="24">
        <v>0</v>
      </c>
      <c r="I70" s="24">
        <v>0</v>
      </c>
      <c r="J70" s="24">
        <v>1286.76</v>
      </c>
      <c r="K70" s="24">
        <v>0</v>
      </c>
      <c r="L70" s="24">
        <v>1262.21</v>
      </c>
      <c r="M70" s="43">
        <f t="shared" ref="M70:M101" si="5">L70/(N70-L70)</f>
        <v>3.0624487604362514E-2</v>
      </c>
      <c r="N70" s="24">
        <v>42477.919999999998</v>
      </c>
      <c r="O70" s="24">
        <v>0</v>
      </c>
      <c r="P70" s="44">
        <f t="shared" ref="P70:P101" si="6">N70-O70</f>
        <v>42477.919999999998</v>
      </c>
    </row>
    <row r="71" spans="2:16" x14ac:dyDescent="0.25">
      <c r="B71" s="13">
        <v>959</v>
      </c>
      <c r="C71" s="33">
        <v>6</v>
      </c>
      <c r="D71" s="42" t="s">
        <v>176</v>
      </c>
      <c r="E71" s="14">
        <v>242.18896169433989</v>
      </c>
      <c r="F71" s="23">
        <v>1</v>
      </c>
      <c r="G71" s="24">
        <v>84995.8</v>
      </c>
      <c r="H71" s="24">
        <v>27148.799999999999</v>
      </c>
      <c r="I71" s="24">
        <v>0</v>
      </c>
      <c r="J71" s="24">
        <v>1275</v>
      </c>
      <c r="K71" s="24">
        <v>0</v>
      </c>
      <c r="L71" s="24">
        <v>3428.09</v>
      </c>
      <c r="M71" s="43">
        <f t="shared" si="5"/>
        <v>3.0224846499194144E-2</v>
      </c>
      <c r="N71" s="24">
        <v>116847.69</v>
      </c>
      <c r="O71" s="24">
        <v>0</v>
      </c>
      <c r="P71" s="44">
        <f t="shared" si="6"/>
        <v>116847.69</v>
      </c>
    </row>
    <row r="72" spans="2:16" x14ac:dyDescent="0.25">
      <c r="B72" s="13">
        <v>970</v>
      </c>
      <c r="C72" s="33">
        <v>6</v>
      </c>
      <c r="D72" s="42" t="s">
        <v>178</v>
      </c>
      <c r="E72" s="14">
        <v>148.60622198730672</v>
      </c>
      <c r="F72" s="23">
        <v>1</v>
      </c>
      <c r="G72" s="24">
        <v>94586.7</v>
      </c>
      <c r="H72" s="24">
        <v>0</v>
      </c>
      <c r="I72" s="24">
        <v>0</v>
      </c>
      <c r="J72" s="24">
        <v>0</v>
      </c>
      <c r="K72" s="24">
        <v>0</v>
      </c>
      <c r="L72" s="24">
        <v>2837.6</v>
      </c>
      <c r="M72" s="43">
        <f t="shared" si="5"/>
        <v>2.9999989427689094E-2</v>
      </c>
      <c r="N72" s="24">
        <v>97424.3</v>
      </c>
      <c r="O72" s="24">
        <v>600</v>
      </c>
      <c r="P72" s="44">
        <f t="shared" si="6"/>
        <v>96824.3</v>
      </c>
    </row>
    <row r="73" spans="2:16" x14ac:dyDescent="0.25">
      <c r="B73" s="13">
        <v>980</v>
      </c>
      <c r="C73" s="33">
        <v>6</v>
      </c>
      <c r="D73" s="42" t="s">
        <v>184</v>
      </c>
      <c r="E73" s="14">
        <v>36.875010757739695</v>
      </c>
      <c r="F73" s="23">
        <v>1</v>
      </c>
      <c r="G73" s="24">
        <v>39029.03</v>
      </c>
      <c r="H73" s="24">
        <v>6540.74</v>
      </c>
      <c r="I73" s="24">
        <v>0</v>
      </c>
      <c r="J73" s="24">
        <v>0</v>
      </c>
      <c r="K73" s="24">
        <v>0</v>
      </c>
      <c r="L73" s="24">
        <v>1367.09</v>
      </c>
      <c r="M73" s="43">
        <f t="shared" si="5"/>
        <v>2.9999931972445763E-2</v>
      </c>
      <c r="N73" s="24">
        <v>46936.86</v>
      </c>
      <c r="O73" s="24">
        <v>0</v>
      </c>
      <c r="P73" s="44">
        <f t="shared" si="6"/>
        <v>46936.86</v>
      </c>
    </row>
    <row r="74" spans="2:16" x14ac:dyDescent="0.25">
      <c r="B74" s="13">
        <v>986</v>
      </c>
      <c r="C74" s="33">
        <v>6</v>
      </c>
      <c r="D74" s="42" t="s">
        <v>190</v>
      </c>
      <c r="E74" s="14">
        <v>12.189378435111168</v>
      </c>
      <c r="F74" s="21">
        <v>1</v>
      </c>
      <c r="G74" s="24">
        <v>59844.28</v>
      </c>
      <c r="H74" s="24">
        <v>0</v>
      </c>
      <c r="I74" s="24">
        <v>0</v>
      </c>
      <c r="J74" s="24">
        <v>0</v>
      </c>
      <c r="K74" s="24">
        <v>0</v>
      </c>
      <c r="L74" s="24">
        <v>1795.33</v>
      </c>
      <c r="M74" s="43">
        <f t="shared" si="5"/>
        <v>3.0000026736055643E-2</v>
      </c>
      <c r="N74" s="24">
        <v>61639.61</v>
      </c>
      <c r="O74" s="24">
        <v>0</v>
      </c>
      <c r="P74" s="44">
        <f t="shared" si="6"/>
        <v>61639.61</v>
      </c>
    </row>
    <row r="75" spans="2:16" x14ac:dyDescent="0.25">
      <c r="B75" s="13">
        <v>988</v>
      </c>
      <c r="C75" s="33">
        <v>6</v>
      </c>
      <c r="D75" s="42" t="s">
        <v>192</v>
      </c>
      <c r="E75" s="14">
        <v>69.020457071318646</v>
      </c>
      <c r="F75" s="21">
        <v>0</v>
      </c>
      <c r="G75" s="24">
        <v>91543.62</v>
      </c>
      <c r="H75" s="24">
        <v>7272.9</v>
      </c>
      <c r="I75" s="24">
        <v>0</v>
      </c>
      <c r="J75" s="24">
        <v>24007.95</v>
      </c>
      <c r="K75" s="24">
        <v>6270.8</v>
      </c>
      <c r="L75" s="24">
        <v>6309.31</v>
      </c>
      <c r="M75" s="43">
        <f t="shared" si="5"/>
        <v>4.8873285597528099E-2</v>
      </c>
      <c r="N75" s="24">
        <v>135404.57999999999</v>
      </c>
      <c r="O75" s="24">
        <v>0</v>
      </c>
      <c r="P75" s="44">
        <f t="shared" si="6"/>
        <v>135404.57999999999</v>
      </c>
    </row>
    <row r="76" spans="2:16" x14ac:dyDescent="0.25">
      <c r="B76" s="13">
        <v>989</v>
      </c>
      <c r="C76" s="33">
        <v>6</v>
      </c>
      <c r="D76" s="42" t="s">
        <v>193</v>
      </c>
      <c r="E76" s="14">
        <v>191.2333633180555</v>
      </c>
      <c r="F76" s="21">
        <v>1</v>
      </c>
      <c r="G76" s="24">
        <v>191850.61</v>
      </c>
      <c r="H76" s="24">
        <v>90528.3</v>
      </c>
      <c r="I76" s="24">
        <v>32607.72</v>
      </c>
      <c r="J76" s="24">
        <v>2025.05</v>
      </c>
      <c r="K76" s="24">
        <v>5080.21</v>
      </c>
      <c r="L76" s="24">
        <v>12595.6</v>
      </c>
      <c r="M76" s="43">
        <f t="shared" si="5"/>
        <v>3.9105610513819521E-2</v>
      </c>
      <c r="N76" s="24">
        <v>334687.49</v>
      </c>
      <c r="O76" s="24">
        <v>28367.34</v>
      </c>
      <c r="P76" s="44">
        <f t="shared" si="6"/>
        <v>306320.14999999997</v>
      </c>
    </row>
    <row r="77" spans="2:16" x14ac:dyDescent="0.25">
      <c r="B77" s="13">
        <v>39</v>
      </c>
      <c r="C77" s="33">
        <v>7</v>
      </c>
      <c r="D77" s="42" t="s">
        <v>25</v>
      </c>
      <c r="E77" s="14">
        <v>251.81</v>
      </c>
      <c r="F77" s="21">
        <v>1</v>
      </c>
      <c r="G77" s="24">
        <v>107714.41</v>
      </c>
      <c r="H77" s="24">
        <v>44342.97</v>
      </c>
      <c r="I77" s="24">
        <v>50987.65</v>
      </c>
      <c r="J77" s="24">
        <v>894.97</v>
      </c>
      <c r="K77" s="24">
        <v>2227.34</v>
      </c>
      <c r="L77" s="24">
        <v>7095.19</v>
      </c>
      <c r="M77" s="43">
        <f t="shared" si="5"/>
        <v>3.4414713795114203E-2</v>
      </c>
      <c r="N77" s="24">
        <v>213262.53</v>
      </c>
      <c r="O77" s="24">
        <v>417.1</v>
      </c>
      <c r="P77" s="44">
        <f t="shared" si="6"/>
        <v>212845.43</v>
      </c>
    </row>
    <row r="78" spans="2:16" x14ac:dyDescent="0.25">
      <c r="B78" s="13">
        <v>59</v>
      </c>
      <c r="C78" s="33">
        <v>7</v>
      </c>
      <c r="D78" s="42" t="s">
        <v>27</v>
      </c>
      <c r="E78" s="14">
        <v>201.34597997060382</v>
      </c>
      <c r="F78" s="21">
        <v>1</v>
      </c>
      <c r="G78" s="24">
        <v>145160.64000000001</v>
      </c>
      <c r="H78" s="24">
        <v>0</v>
      </c>
      <c r="I78" s="24">
        <v>1177.47</v>
      </c>
      <c r="J78" s="24">
        <v>14602.82</v>
      </c>
      <c r="K78" s="24">
        <v>347.45</v>
      </c>
      <c r="L78" s="24">
        <v>5161.21</v>
      </c>
      <c r="M78" s="43">
        <f t="shared" si="5"/>
        <v>3.1999887406643925E-2</v>
      </c>
      <c r="N78" s="24">
        <v>166449.59</v>
      </c>
      <c r="O78" s="24">
        <v>0</v>
      </c>
      <c r="P78" s="44">
        <f t="shared" si="6"/>
        <v>166449.59</v>
      </c>
    </row>
    <row r="79" spans="2:16" x14ac:dyDescent="0.25">
      <c r="B79" s="13">
        <v>128</v>
      </c>
      <c r="C79" s="33">
        <v>7</v>
      </c>
      <c r="D79" s="42" t="s">
        <v>34</v>
      </c>
      <c r="E79" s="14">
        <v>153.91588097777665</v>
      </c>
      <c r="F79" s="21">
        <v>1</v>
      </c>
      <c r="G79" s="24">
        <v>66378.259999999995</v>
      </c>
      <c r="H79" s="24">
        <v>0</v>
      </c>
      <c r="I79" s="24">
        <v>52360.17</v>
      </c>
      <c r="J79" s="24">
        <v>247.38</v>
      </c>
      <c r="K79" s="24">
        <v>0</v>
      </c>
      <c r="L79" s="24">
        <v>4381.9799999999996</v>
      </c>
      <c r="M79" s="43">
        <f t="shared" si="5"/>
        <v>3.6827752821954142E-2</v>
      </c>
      <c r="N79" s="24">
        <v>123367.79</v>
      </c>
      <c r="O79" s="24">
        <v>283.2</v>
      </c>
      <c r="P79" s="44">
        <f t="shared" si="6"/>
        <v>123084.59</v>
      </c>
    </row>
    <row r="80" spans="2:16" x14ac:dyDescent="0.25">
      <c r="B80" s="13">
        <v>205</v>
      </c>
      <c r="C80" s="33">
        <v>7</v>
      </c>
      <c r="D80" s="42" t="s">
        <v>45</v>
      </c>
      <c r="E80" s="14">
        <v>541.49551167153493</v>
      </c>
      <c r="F80" s="21">
        <v>0</v>
      </c>
      <c r="G80" s="24">
        <v>244901.16</v>
      </c>
      <c r="H80" s="24">
        <v>152613.93</v>
      </c>
      <c r="I80" s="24">
        <v>70245.45</v>
      </c>
      <c r="J80" s="24">
        <v>5803.36</v>
      </c>
      <c r="K80" s="24">
        <v>3944.06</v>
      </c>
      <c r="L80" s="24">
        <v>20823.12</v>
      </c>
      <c r="M80" s="43">
        <f t="shared" si="5"/>
        <v>4.3607901321686862E-2</v>
      </c>
      <c r="N80" s="24">
        <v>498331.08</v>
      </c>
      <c r="O80" s="24">
        <v>0</v>
      </c>
      <c r="P80" s="44">
        <f t="shared" si="6"/>
        <v>498331.08</v>
      </c>
    </row>
    <row r="81" spans="2:16" x14ac:dyDescent="0.25">
      <c r="B81" s="13">
        <v>238</v>
      </c>
      <c r="C81" s="33">
        <v>7</v>
      </c>
      <c r="D81" s="42" t="s">
        <v>51</v>
      </c>
      <c r="E81" s="14">
        <v>42.637716377432859</v>
      </c>
      <c r="F81" s="23">
        <v>0</v>
      </c>
      <c r="G81" s="24">
        <v>16811.96</v>
      </c>
      <c r="H81" s="24">
        <v>3108.31</v>
      </c>
      <c r="I81" s="24">
        <v>0</v>
      </c>
      <c r="J81" s="24">
        <v>31.34</v>
      </c>
      <c r="K81" s="24">
        <v>0</v>
      </c>
      <c r="L81" s="24">
        <v>599.17999999999995</v>
      </c>
      <c r="M81" s="43">
        <f t="shared" si="5"/>
        <v>3.0031661605253907E-2</v>
      </c>
      <c r="N81" s="24">
        <v>20550.79</v>
      </c>
      <c r="O81" s="24">
        <v>0</v>
      </c>
      <c r="P81" s="44">
        <f t="shared" si="6"/>
        <v>20550.79</v>
      </c>
    </row>
    <row r="82" spans="2:16" x14ac:dyDescent="0.25">
      <c r="B82" s="13">
        <v>239</v>
      </c>
      <c r="C82" s="33">
        <v>7</v>
      </c>
      <c r="D82" s="42" t="s">
        <v>52</v>
      </c>
      <c r="E82" s="14">
        <v>2794.88</v>
      </c>
      <c r="F82" s="21">
        <v>0</v>
      </c>
      <c r="G82" s="24">
        <v>944522.65</v>
      </c>
      <c r="H82" s="24">
        <v>742760.23</v>
      </c>
      <c r="I82" s="24">
        <v>36031.96</v>
      </c>
      <c r="J82" s="24">
        <v>37947.729999999996</v>
      </c>
      <c r="K82" s="24">
        <v>3013.03</v>
      </c>
      <c r="L82" s="24">
        <v>69323.33</v>
      </c>
      <c r="M82" s="43">
        <f t="shared" si="5"/>
        <v>3.929280096601688E-2</v>
      </c>
      <c r="N82" s="24">
        <v>1833598.93</v>
      </c>
      <c r="O82" s="24">
        <v>591144.57999999996</v>
      </c>
      <c r="P82" s="44">
        <f t="shared" si="6"/>
        <v>1242454.3500000001</v>
      </c>
    </row>
    <row r="83" spans="2:16" x14ac:dyDescent="0.25">
      <c r="B83" s="13">
        <v>271</v>
      </c>
      <c r="C83" s="33">
        <v>7</v>
      </c>
      <c r="D83" s="42" t="s">
        <v>55</v>
      </c>
      <c r="E83" s="14">
        <v>612.54999999999995</v>
      </c>
      <c r="F83" s="23">
        <v>0</v>
      </c>
      <c r="G83" s="24">
        <v>203709.7</v>
      </c>
      <c r="H83" s="24">
        <v>534023.66</v>
      </c>
      <c r="I83" s="24">
        <v>0</v>
      </c>
      <c r="J83" s="24">
        <v>25949.14</v>
      </c>
      <c r="K83" s="24">
        <v>0</v>
      </c>
      <c r="L83" s="24">
        <v>34740.379999999997</v>
      </c>
      <c r="M83" s="43">
        <f t="shared" si="5"/>
        <v>4.5490606371103172E-2</v>
      </c>
      <c r="N83" s="24">
        <v>798422.88</v>
      </c>
      <c r="O83" s="24">
        <v>213948.4</v>
      </c>
      <c r="P83" s="44">
        <f t="shared" si="6"/>
        <v>584474.48</v>
      </c>
    </row>
    <row r="84" spans="2:16" x14ac:dyDescent="0.25">
      <c r="B84" s="13">
        <v>282</v>
      </c>
      <c r="C84" s="33">
        <v>7</v>
      </c>
      <c r="D84" s="42" t="s">
        <v>58</v>
      </c>
      <c r="E84" s="14">
        <v>117.8376789498962</v>
      </c>
      <c r="F84" s="23">
        <v>0</v>
      </c>
      <c r="G84" s="24">
        <v>17536.79</v>
      </c>
      <c r="H84" s="24">
        <v>3105.36</v>
      </c>
      <c r="I84" s="24">
        <v>47507.46</v>
      </c>
      <c r="J84" s="24">
        <v>507.97</v>
      </c>
      <c r="K84" s="24">
        <v>0</v>
      </c>
      <c r="L84" s="24">
        <v>3020.04</v>
      </c>
      <c r="M84" s="43">
        <f t="shared" si="5"/>
        <v>4.3986985850651888E-2</v>
      </c>
      <c r="N84" s="24">
        <v>71677.62</v>
      </c>
      <c r="O84" s="24">
        <v>0</v>
      </c>
      <c r="P84" s="44">
        <f t="shared" si="6"/>
        <v>71677.62</v>
      </c>
    </row>
    <row r="85" spans="2:16" x14ac:dyDescent="0.25">
      <c r="B85" s="13">
        <v>290</v>
      </c>
      <c r="C85" s="33">
        <v>7</v>
      </c>
      <c r="D85" s="42" t="s">
        <v>59</v>
      </c>
      <c r="E85" s="14">
        <v>294.68607397108332</v>
      </c>
      <c r="F85" s="21">
        <v>1</v>
      </c>
      <c r="G85" s="24">
        <v>167567.25</v>
      </c>
      <c r="H85" s="24">
        <v>115512</v>
      </c>
      <c r="I85" s="24">
        <v>0</v>
      </c>
      <c r="J85" s="24">
        <v>2737.51</v>
      </c>
      <c r="K85" s="24">
        <v>1396.62</v>
      </c>
      <c r="L85" s="24">
        <v>12050.43</v>
      </c>
      <c r="M85" s="43">
        <f t="shared" si="5"/>
        <v>4.1956367074542276E-2</v>
      </c>
      <c r="N85" s="24">
        <v>299263.81</v>
      </c>
      <c r="O85" s="24">
        <v>67923.289999999994</v>
      </c>
      <c r="P85" s="44">
        <f t="shared" si="6"/>
        <v>231340.52000000002</v>
      </c>
    </row>
    <row r="86" spans="2:16" x14ac:dyDescent="0.25">
      <c r="B86" s="13">
        <v>296</v>
      </c>
      <c r="C86" s="33">
        <v>7</v>
      </c>
      <c r="D86" s="42" t="s">
        <v>60</v>
      </c>
      <c r="E86" s="14">
        <v>758.62000000000012</v>
      </c>
      <c r="F86" s="21">
        <v>0</v>
      </c>
      <c r="G86" s="24">
        <v>783748.85</v>
      </c>
      <c r="H86" s="24">
        <v>270679.89</v>
      </c>
      <c r="I86" s="24">
        <v>6431.85</v>
      </c>
      <c r="J86" s="24">
        <v>24174.100000000002</v>
      </c>
      <c r="K86" s="24">
        <v>0</v>
      </c>
      <c r="L86" s="24">
        <v>33034.519999999997</v>
      </c>
      <c r="M86" s="43">
        <f t="shared" si="5"/>
        <v>3.0445588794953644E-2</v>
      </c>
      <c r="N86" s="24">
        <v>1118069.21</v>
      </c>
      <c r="O86" s="24">
        <v>301334.17000000004</v>
      </c>
      <c r="P86" s="44">
        <f t="shared" si="6"/>
        <v>816735.03999999992</v>
      </c>
    </row>
    <row r="87" spans="2:16" x14ac:dyDescent="0.25">
      <c r="B87" s="13">
        <v>301</v>
      </c>
      <c r="C87" s="33">
        <v>7</v>
      </c>
      <c r="D87" s="42" t="s">
        <v>61</v>
      </c>
      <c r="E87" s="14">
        <v>594.59616727150001</v>
      </c>
      <c r="F87" s="23">
        <v>1</v>
      </c>
      <c r="G87" s="24">
        <v>226882.7</v>
      </c>
      <c r="H87" s="24">
        <v>253844.54</v>
      </c>
      <c r="I87" s="24">
        <v>11766.74</v>
      </c>
      <c r="J87" s="24">
        <v>12067.35</v>
      </c>
      <c r="K87" s="24">
        <v>74.430000000000007</v>
      </c>
      <c r="L87" s="24">
        <v>20154.900000000001</v>
      </c>
      <c r="M87" s="43">
        <f t="shared" si="5"/>
        <v>3.9939500125793705E-2</v>
      </c>
      <c r="N87" s="24">
        <v>524790.66</v>
      </c>
      <c r="O87" s="24">
        <v>150651.82</v>
      </c>
      <c r="P87" s="44">
        <f t="shared" si="6"/>
        <v>374138.84</v>
      </c>
    </row>
    <row r="88" spans="2:16" x14ac:dyDescent="0.25">
      <c r="B88" s="13">
        <v>321</v>
      </c>
      <c r="C88" s="33">
        <v>7</v>
      </c>
      <c r="D88" s="42" t="s">
        <v>62</v>
      </c>
      <c r="E88" s="14">
        <v>595.76</v>
      </c>
      <c r="F88" s="23">
        <v>0</v>
      </c>
      <c r="G88" s="24">
        <v>304416.28000000003</v>
      </c>
      <c r="H88" s="24">
        <v>127042.28</v>
      </c>
      <c r="I88" s="24">
        <v>0</v>
      </c>
      <c r="J88" s="24">
        <v>1666.66</v>
      </c>
      <c r="K88" s="24">
        <v>5039.53</v>
      </c>
      <c r="L88" s="24">
        <v>19367.39</v>
      </c>
      <c r="M88" s="43">
        <f t="shared" si="5"/>
        <v>4.4201159495372455E-2</v>
      </c>
      <c r="N88" s="24">
        <v>457532.14</v>
      </c>
      <c r="O88" s="24">
        <v>0</v>
      </c>
      <c r="P88" s="44">
        <f t="shared" si="6"/>
        <v>457532.14</v>
      </c>
    </row>
    <row r="89" spans="2:16" x14ac:dyDescent="0.25">
      <c r="B89" s="13">
        <v>325</v>
      </c>
      <c r="C89" s="33">
        <v>7</v>
      </c>
      <c r="D89" s="42" t="s">
        <v>64</v>
      </c>
      <c r="E89" s="14">
        <v>432.10344743335833</v>
      </c>
      <c r="F89" s="23">
        <v>0</v>
      </c>
      <c r="G89" s="24">
        <v>304447.77</v>
      </c>
      <c r="H89" s="24">
        <v>46600.03</v>
      </c>
      <c r="I89" s="24">
        <v>12610.89</v>
      </c>
      <c r="J89" s="24">
        <v>8712.0500000000011</v>
      </c>
      <c r="K89" s="24">
        <v>0</v>
      </c>
      <c r="L89" s="24">
        <v>11950.4</v>
      </c>
      <c r="M89" s="43">
        <f t="shared" si="5"/>
        <v>3.2092747136899101E-2</v>
      </c>
      <c r="N89" s="24">
        <v>384321.14</v>
      </c>
      <c r="O89" s="24">
        <v>213.06</v>
      </c>
      <c r="P89" s="44">
        <f t="shared" si="6"/>
        <v>384108.08</v>
      </c>
    </row>
    <row r="90" spans="2:16" x14ac:dyDescent="0.25">
      <c r="B90" s="13">
        <v>389</v>
      </c>
      <c r="C90" s="33">
        <v>7</v>
      </c>
      <c r="D90" s="42" t="s">
        <v>68</v>
      </c>
      <c r="E90" s="14">
        <v>731.83125375051668</v>
      </c>
      <c r="F90" s="23">
        <v>0</v>
      </c>
      <c r="G90" s="24">
        <v>577777.62</v>
      </c>
      <c r="H90" s="24">
        <v>0</v>
      </c>
      <c r="I90" s="24">
        <v>68798.100000000006</v>
      </c>
      <c r="J90" s="24">
        <v>2867.6</v>
      </c>
      <c r="K90" s="24">
        <v>0</v>
      </c>
      <c r="L90" s="24">
        <v>20916.61</v>
      </c>
      <c r="M90" s="43">
        <f t="shared" si="5"/>
        <v>3.2206983051269199E-2</v>
      </c>
      <c r="N90" s="24">
        <v>670359.93000000005</v>
      </c>
      <c r="O90" s="24">
        <v>518.5</v>
      </c>
      <c r="P90" s="44">
        <f t="shared" si="6"/>
        <v>669841.43000000005</v>
      </c>
    </row>
    <row r="91" spans="2:16" x14ac:dyDescent="0.25">
      <c r="B91" s="13">
        <v>434</v>
      </c>
      <c r="C91" s="33">
        <v>7</v>
      </c>
      <c r="D91" s="42" t="s">
        <v>77</v>
      </c>
      <c r="E91" s="14">
        <v>301.26605460174636</v>
      </c>
      <c r="F91" s="21">
        <v>1</v>
      </c>
      <c r="G91" s="24">
        <v>130107.75</v>
      </c>
      <c r="H91" s="24">
        <v>0</v>
      </c>
      <c r="I91" s="24">
        <v>0</v>
      </c>
      <c r="J91" s="24">
        <v>3758.06</v>
      </c>
      <c r="K91" s="24">
        <v>0</v>
      </c>
      <c r="L91" s="24">
        <v>4091.14</v>
      </c>
      <c r="M91" s="43">
        <f t="shared" si="5"/>
        <v>3.0561500356214927E-2</v>
      </c>
      <c r="N91" s="24">
        <v>137956.95000000001</v>
      </c>
      <c r="O91" s="24">
        <v>0</v>
      </c>
      <c r="P91" s="44">
        <f t="shared" si="6"/>
        <v>137956.95000000001</v>
      </c>
    </row>
    <row r="92" spans="2:16" x14ac:dyDescent="0.25">
      <c r="B92" s="13">
        <v>502</v>
      </c>
      <c r="C92" s="33">
        <v>7</v>
      </c>
      <c r="D92" s="42" t="s">
        <v>79</v>
      </c>
      <c r="E92" s="14">
        <v>588.61566426879313</v>
      </c>
      <c r="F92" s="23">
        <v>1</v>
      </c>
      <c r="G92" s="24">
        <v>577129.47</v>
      </c>
      <c r="H92" s="24">
        <v>254659.16</v>
      </c>
      <c r="I92" s="24">
        <v>0</v>
      </c>
      <c r="J92" s="24">
        <v>3250</v>
      </c>
      <c r="K92" s="24">
        <v>0</v>
      </c>
      <c r="L92" s="24">
        <v>25116.16</v>
      </c>
      <c r="M92" s="43">
        <f t="shared" si="5"/>
        <v>3.0077842027499972E-2</v>
      </c>
      <c r="N92" s="24">
        <v>860154.79</v>
      </c>
      <c r="O92" s="24">
        <v>265513.34999999998</v>
      </c>
      <c r="P92" s="44">
        <f t="shared" si="6"/>
        <v>594641.44000000006</v>
      </c>
    </row>
    <row r="93" spans="2:16" x14ac:dyDescent="0.25">
      <c r="B93" s="13">
        <v>510</v>
      </c>
      <c r="C93" s="33">
        <v>7</v>
      </c>
      <c r="D93" s="42" t="s">
        <v>81</v>
      </c>
      <c r="E93" s="14">
        <v>506.86000000000007</v>
      </c>
      <c r="F93" s="21">
        <v>0</v>
      </c>
      <c r="G93" s="24">
        <v>390222.78</v>
      </c>
      <c r="H93" s="24">
        <v>155196.75</v>
      </c>
      <c r="I93" s="24">
        <v>0</v>
      </c>
      <c r="J93" s="24">
        <v>2439.58</v>
      </c>
      <c r="K93" s="24">
        <v>0</v>
      </c>
      <c r="L93" s="24">
        <v>16484.560000000001</v>
      </c>
      <c r="M93" s="43">
        <f t="shared" si="5"/>
        <v>3.0089049719370372E-2</v>
      </c>
      <c r="N93" s="24">
        <v>564343.67000000004</v>
      </c>
      <c r="O93" s="24">
        <v>83198.420000000013</v>
      </c>
      <c r="P93" s="44">
        <f t="shared" si="6"/>
        <v>481145.25</v>
      </c>
    </row>
    <row r="94" spans="2:16" x14ac:dyDescent="0.25">
      <c r="B94" s="13">
        <v>531</v>
      </c>
      <c r="C94" s="33">
        <v>7</v>
      </c>
      <c r="D94" s="42" t="s">
        <v>88</v>
      </c>
      <c r="E94" s="14">
        <v>1867.3500000000001</v>
      </c>
      <c r="F94" s="23">
        <v>1</v>
      </c>
      <c r="G94" s="24">
        <v>545404.17000000004</v>
      </c>
      <c r="H94" s="24">
        <v>0</v>
      </c>
      <c r="I94" s="24">
        <v>41697.199999999997</v>
      </c>
      <c r="J94" s="24">
        <v>18584.8</v>
      </c>
      <c r="K94" s="24">
        <v>393.16</v>
      </c>
      <c r="L94" s="24">
        <v>18910.310000000001</v>
      </c>
      <c r="M94" s="43">
        <f t="shared" si="5"/>
        <v>3.1201047559236184E-2</v>
      </c>
      <c r="N94" s="24">
        <v>624989.64</v>
      </c>
      <c r="O94" s="24">
        <v>9646.77</v>
      </c>
      <c r="P94" s="44">
        <f t="shared" si="6"/>
        <v>615342.87</v>
      </c>
    </row>
    <row r="95" spans="2:16" x14ac:dyDescent="0.25">
      <c r="B95" s="13">
        <v>604</v>
      </c>
      <c r="C95" s="33">
        <v>7</v>
      </c>
      <c r="D95" s="42" t="s">
        <v>97</v>
      </c>
      <c r="E95" s="14">
        <v>423.82354632666676</v>
      </c>
      <c r="F95" s="23">
        <v>1</v>
      </c>
      <c r="G95" s="24">
        <v>144259.01999999999</v>
      </c>
      <c r="H95" s="24">
        <v>46727.05</v>
      </c>
      <c r="I95" s="24">
        <v>106638.17</v>
      </c>
      <c r="J95" s="24">
        <v>8925.9599999999991</v>
      </c>
      <c r="K95" s="24">
        <v>1588.84</v>
      </c>
      <c r="L95" s="24">
        <v>11587.23</v>
      </c>
      <c r="M95" s="43">
        <f t="shared" si="5"/>
        <v>3.7603901148001231E-2</v>
      </c>
      <c r="N95" s="24">
        <v>319726.27</v>
      </c>
      <c r="O95" s="24">
        <v>1410</v>
      </c>
      <c r="P95" s="44">
        <f t="shared" si="6"/>
        <v>318316.27</v>
      </c>
    </row>
    <row r="96" spans="2:16" x14ac:dyDescent="0.25">
      <c r="B96" s="13">
        <v>635</v>
      </c>
      <c r="C96" s="33">
        <v>7</v>
      </c>
      <c r="D96" s="42" t="s">
        <v>111</v>
      </c>
      <c r="E96" s="14">
        <v>62.140000000000008</v>
      </c>
      <c r="F96" s="23">
        <v>0</v>
      </c>
      <c r="G96" s="24">
        <v>38739.589999999997</v>
      </c>
      <c r="H96" s="24">
        <v>0</v>
      </c>
      <c r="I96" s="24">
        <v>0</v>
      </c>
      <c r="J96" s="24">
        <v>637</v>
      </c>
      <c r="K96" s="24">
        <v>0</v>
      </c>
      <c r="L96" s="24">
        <v>1194.04</v>
      </c>
      <c r="M96" s="43">
        <f t="shared" si="5"/>
        <v>3.0323600900941397E-2</v>
      </c>
      <c r="N96" s="24">
        <v>40570.629999999997</v>
      </c>
      <c r="O96" s="24">
        <v>0</v>
      </c>
      <c r="P96" s="44">
        <f t="shared" si="6"/>
        <v>40570.629999999997</v>
      </c>
    </row>
    <row r="97" spans="2:16" x14ac:dyDescent="0.25">
      <c r="B97" s="13">
        <v>642</v>
      </c>
      <c r="C97" s="33">
        <v>7</v>
      </c>
      <c r="D97" s="42" t="s">
        <v>115</v>
      </c>
      <c r="E97" s="14">
        <v>48.6361908871678</v>
      </c>
      <c r="F97" s="21">
        <v>1</v>
      </c>
      <c r="G97" s="24">
        <v>45831.25</v>
      </c>
      <c r="H97" s="24">
        <v>0</v>
      </c>
      <c r="I97" s="24">
        <v>0</v>
      </c>
      <c r="J97" s="24">
        <v>150</v>
      </c>
      <c r="K97" s="24">
        <v>0</v>
      </c>
      <c r="L97" s="24">
        <v>1382.44</v>
      </c>
      <c r="M97" s="43">
        <f t="shared" si="5"/>
        <v>3.0065298355307871E-2</v>
      </c>
      <c r="N97" s="24">
        <v>47363.69</v>
      </c>
      <c r="O97" s="24">
        <v>0</v>
      </c>
      <c r="P97" s="44">
        <f t="shared" si="6"/>
        <v>47363.69</v>
      </c>
    </row>
    <row r="98" spans="2:16" x14ac:dyDescent="0.25">
      <c r="B98" s="13">
        <v>643</v>
      </c>
      <c r="C98" s="33">
        <v>7</v>
      </c>
      <c r="D98" s="42" t="s">
        <v>116</v>
      </c>
      <c r="E98" s="14">
        <v>8.0098244789167623</v>
      </c>
      <c r="F98" s="21">
        <v>0</v>
      </c>
      <c r="G98" s="24">
        <v>4453.72</v>
      </c>
      <c r="H98" s="24">
        <v>19706.3</v>
      </c>
      <c r="I98" s="24">
        <v>0</v>
      </c>
      <c r="J98" s="24">
        <v>1550</v>
      </c>
      <c r="K98" s="24">
        <v>77.97</v>
      </c>
      <c r="L98" s="24">
        <v>895.27</v>
      </c>
      <c r="M98" s="43">
        <f t="shared" si="5"/>
        <v>3.4716548284686011E-2</v>
      </c>
      <c r="N98" s="24">
        <v>26683.26</v>
      </c>
      <c r="O98" s="24">
        <v>0</v>
      </c>
      <c r="P98" s="44">
        <f t="shared" si="6"/>
        <v>26683.26</v>
      </c>
    </row>
    <row r="99" spans="2:16" x14ac:dyDescent="0.25">
      <c r="B99" s="13">
        <v>711</v>
      </c>
      <c r="C99" s="33">
        <v>7</v>
      </c>
      <c r="D99" s="42" t="s">
        <v>121</v>
      </c>
      <c r="E99" s="14">
        <v>465.80999999999995</v>
      </c>
      <c r="F99" s="23">
        <v>0</v>
      </c>
      <c r="G99" s="24">
        <v>152882.97</v>
      </c>
      <c r="H99" s="24">
        <v>5780.6</v>
      </c>
      <c r="I99" s="24">
        <v>231510.15</v>
      </c>
      <c r="J99" s="24">
        <v>203.52</v>
      </c>
      <c r="K99" s="24">
        <v>11522.85</v>
      </c>
      <c r="L99" s="24">
        <v>19979.39</v>
      </c>
      <c r="M99" s="43">
        <f t="shared" si="5"/>
        <v>4.9712330246056924E-2</v>
      </c>
      <c r="N99" s="24">
        <v>421879.48</v>
      </c>
      <c r="O99" s="24">
        <v>22351.4</v>
      </c>
      <c r="P99" s="44">
        <f t="shared" si="6"/>
        <v>399528.07999999996</v>
      </c>
    </row>
    <row r="100" spans="2:16" x14ac:dyDescent="0.25">
      <c r="B100" s="13">
        <v>718</v>
      </c>
      <c r="C100" s="33">
        <v>7</v>
      </c>
      <c r="D100" s="42" t="s">
        <v>123</v>
      </c>
      <c r="E100" s="14">
        <v>42.969699975295278</v>
      </c>
      <c r="F100" s="23">
        <v>1</v>
      </c>
      <c r="G100" s="24">
        <v>31175.63</v>
      </c>
      <c r="H100" s="24">
        <v>0</v>
      </c>
      <c r="I100" s="24">
        <v>0</v>
      </c>
      <c r="J100" s="24">
        <v>1450</v>
      </c>
      <c r="K100" s="24">
        <v>0</v>
      </c>
      <c r="L100" s="24">
        <v>1007.77</v>
      </c>
      <c r="M100" s="43">
        <f t="shared" si="5"/>
        <v>3.0888905440293411E-2</v>
      </c>
      <c r="N100" s="24">
        <v>33633.4</v>
      </c>
      <c r="O100" s="24">
        <v>0</v>
      </c>
      <c r="P100" s="44">
        <f t="shared" si="6"/>
        <v>33633.4</v>
      </c>
    </row>
    <row r="101" spans="2:16" x14ac:dyDescent="0.25">
      <c r="B101" s="13">
        <v>736</v>
      </c>
      <c r="C101" s="33">
        <v>7</v>
      </c>
      <c r="D101" s="42" t="s">
        <v>124</v>
      </c>
      <c r="E101" s="14">
        <v>132.24490404635912</v>
      </c>
      <c r="F101" s="23">
        <v>0</v>
      </c>
      <c r="G101" s="24">
        <v>149587.20000000001</v>
      </c>
      <c r="H101" s="24">
        <v>13655.7</v>
      </c>
      <c r="I101" s="24">
        <v>0</v>
      </c>
      <c r="J101" s="24">
        <v>1619.65</v>
      </c>
      <c r="K101" s="24">
        <v>0</v>
      </c>
      <c r="L101" s="24">
        <v>4978.2700000000004</v>
      </c>
      <c r="M101" s="43">
        <f t="shared" si="5"/>
        <v>3.0196487922818128E-2</v>
      </c>
      <c r="N101" s="24">
        <v>169840.82</v>
      </c>
      <c r="O101" s="24">
        <v>0</v>
      </c>
      <c r="P101" s="44">
        <f t="shared" si="6"/>
        <v>169840.82</v>
      </c>
    </row>
    <row r="102" spans="2:16" x14ac:dyDescent="0.25">
      <c r="B102" s="13">
        <v>928</v>
      </c>
      <c r="C102" s="33">
        <v>7</v>
      </c>
      <c r="D102" s="42" t="s">
        <v>169</v>
      </c>
      <c r="E102" s="14">
        <v>106.19</v>
      </c>
      <c r="F102" s="21">
        <v>1</v>
      </c>
      <c r="G102" s="24">
        <v>68355.91</v>
      </c>
      <c r="H102" s="24">
        <v>0</v>
      </c>
      <c r="I102" s="24">
        <v>50143.65</v>
      </c>
      <c r="J102" s="24">
        <v>0</v>
      </c>
      <c r="K102" s="24">
        <v>0</v>
      </c>
      <c r="L102" s="24">
        <v>4014.91</v>
      </c>
      <c r="M102" s="43">
        <f t="shared" ref="M102:M133" si="7">L102/(N102-L102)</f>
        <v>3.3881222850110158E-2</v>
      </c>
      <c r="N102" s="24">
        <v>122514.47</v>
      </c>
      <c r="O102" s="24">
        <v>0</v>
      </c>
      <c r="P102" s="44">
        <f t="shared" ref="P102:P133" si="8">N102-O102</f>
        <v>122514.47</v>
      </c>
    </row>
    <row r="103" spans="2:16" x14ac:dyDescent="0.25">
      <c r="B103" s="13">
        <v>958</v>
      </c>
      <c r="C103" s="33">
        <v>7</v>
      </c>
      <c r="D103" s="42" t="s">
        <v>175</v>
      </c>
      <c r="E103" s="14">
        <v>390.16299542841006</v>
      </c>
      <c r="F103" s="21">
        <v>0</v>
      </c>
      <c r="G103" s="24">
        <v>201705</v>
      </c>
      <c r="H103" s="24">
        <v>0</v>
      </c>
      <c r="I103" s="24">
        <v>0</v>
      </c>
      <c r="J103" s="24">
        <v>362.4</v>
      </c>
      <c r="K103" s="24">
        <v>0</v>
      </c>
      <c r="L103" s="24">
        <v>6069.27</v>
      </c>
      <c r="M103" s="43">
        <f t="shared" si="7"/>
        <v>3.003586921987416E-2</v>
      </c>
      <c r="N103" s="24">
        <v>208136.67</v>
      </c>
      <c r="O103" s="24">
        <v>78</v>
      </c>
      <c r="P103" s="44">
        <f t="shared" si="8"/>
        <v>208058.67</v>
      </c>
    </row>
    <row r="104" spans="2:16" x14ac:dyDescent="0.25">
      <c r="B104" s="13">
        <v>967</v>
      </c>
      <c r="C104" s="33">
        <v>7</v>
      </c>
      <c r="D104" s="42" t="s">
        <v>177</v>
      </c>
      <c r="E104" s="14">
        <v>142.38138486135389</v>
      </c>
      <c r="F104" s="21">
        <v>0</v>
      </c>
      <c r="G104" s="24">
        <v>96292.97</v>
      </c>
      <c r="H104" s="24">
        <v>19341.04</v>
      </c>
      <c r="I104" s="24">
        <v>0</v>
      </c>
      <c r="J104" s="24">
        <v>1595.2</v>
      </c>
      <c r="K104" s="24">
        <v>0</v>
      </c>
      <c r="L104" s="24">
        <v>5474.64</v>
      </c>
      <c r="M104" s="43">
        <f t="shared" si="7"/>
        <v>4.6700306177956841E-2</v>
      </c>
      <c r="N104" s="24">
        <v>122703.85</v>
      </c>
      <c r="O104" s="24">
        <v>642.5</v>
      </c>
      <c r="P104" s="44">
        <f t="shared" si="8"/>
        <v>122061.35</v>
      </c>
    </row>
    <row r="105" spans="2:16" x14ac:dyDescent="0.25">
      <c r="B105" s="13">
        <v>971</v>
      </c>
      <c r="C105" s="33">
        <v>7</v>
      </c>
      <c r="D105" s="42" t="s">
        <v>179</v>
      </c>
      <c r="E105" s="14">
        <v>857.56000000000029</v>
      </c>
      <c r="F105" s="21">
        <v>0</v>
      </c>
      <c r="G105" s="24">
        <v>387329.18000000005</v>
      </c>
      <c r="H105" s="24">
        <v>266118.46000000002</v>
      </c>
      <c r="I105" s="24">
        <v>20734.82</v>
      </c>
      <c r="J105" s="24">
        <v>1238.02</v>
      </c>
      <c r="K105" s="24">
        <v>94.26</v>
      </c>
      <c r="L105" s="24">
        <v>20945.43</v>
      </c>
      <c r="M105" s="43">
        <f t="shared" si="7"/>
        <v>3.1006621705989716E-2</v>
      </c>
      <c r="N105" s="24">
        <v>696460.17</v>
      </c>
      <c r="O105" s="24">
        <v>227558.01</v>
      </c>
      <c r="P105" s="44">
        <f t="shared" si="8"/>
        <v>468902.16000000003</v>
      </c>
    </row>
    <row r="106" spans="2:16" x14ac:dyDescent="0.25">
      <c r="B106" s="13">
        <v>975</v>
      </c>
      <c r="C106" s="33">
        <v>7</v>
      </c>
      <c r="D106" s="42" t="s">
        <v>182</v>
      </c>
      <c r="E106" s="14">
        <v>28.92775565345455</v>
      </c>
      <c r="F106" s="21">
        <v>0</v>
      </c>
      <c r="G106" s="24">
        <v>47319.27</v>
      </c>
      <c r="H106" s="24">
        <v>17275.849999999999</v>
      </c>
      <c r="I106" s="24">
        <v>22023.89</v>
      </c>
      <c r="J106" s="24">
        <v>0</v>
      </c>
      <c r="K106" s="24">
        <v>798.33</v>
      </c>
      <c r="L106" s="24">
        <v>4025.35</v>
      </c>
      <c r="M106" s="43">
        <f t="shared" si="7"/>
        <v>4.6047500415821389E-2</v>
      </c>
      <c r="N106" s="24">
        <v>91442.69</v>
      </c>
      <c r="O106" s="24">
        <v>0</v>
      </c>
      <c r="P106" s="44">
        <f t="shared" si="8"/>
        <v>91442.69</v>
      </c>
    </row>
    <row r="107" spans="2:16" x14ac:dyDescent="0.25">
      <c r="B107" s="13">
        <v>981</v>
      </c>
      <c r="C107" s="33">
        <v>7</v>
      </c>
      <c r="D107" s="42" t="s">
        <v>185</v>
      </c>
      <c r="E107" s="14">
        <v>217.38959973138395</v>
      </c>
      <c r="F107" s="21">
        <v>0</v>
      </c>
      <c r="G107" s="24">
        <v>314050.57</v>
      </c>
      <c r="H107" s="24">
        <v>0</v>
      </c>
      <c r="I107" s="24">
        <v>0</v>
      </c>
      <c r="J107" s="24">
        <v>0</v>
      </c>
      <c r="K107" s="24">
        <v>2868.12</v>
      </c>
      <c r="L107" s="24">
        <v>15845.93</v>
      </c>
      <c r="M107" s="43">
        <f t="shared" si="7"/>
        <v>4.9999985800774326E-2</v>
      </c>
      <c r="N107" s="24">
        <v>332764.62</v>
      </c>
      <c r="O107" s="24">
        <v>27550.59</v>
      </c>
      <c r="P107" s="44">
        <f t="shared" si="8"/>
        <v>305214.02999999997</v>
      </c>
    </row>
    <row r="108" spans="2:16" x14ac:dyDescent="0.25">
      <c r="B108" s="13">
        <v>983</v>
      </c>
      <c r="C108" s="33">
        <v>7</v>
      </c>
      <c r="D108" s="42" t="s">
        <v>187</v>
      </c>
      <c r="E108" s="14">
        <v>85.84662365102588</v>
      </c>
      <c r="F108" s="23">
        <v>1</v>
      </c>
      <c r="G108" s="24">
        <v>49775</v>
      </c>
      <c r="H108" s="24">
        <v>0</v>
      </c>
      <c r="I108" s="24">
        <v>0</v>
      </c>
      <c r="J108" s="24">
        <v>300</v>
      </c>
      <c r="K108" s="24">
        <v>0</v>
      </c>
      <c r="L108" s="24">
        <v>1508.25</v>
      </c>
      <c r="M108" s="43">
        <f t="shared" si="7"/>
        <v>3.0119820269595608E-2</v>
      </c>
      <c r="N108" s="24">
        <v>51583.25</v>
      </c>
      <c r="O108" s="24">
        <v>0</v>
      </c>
      <c r="P108" s="44">
        <f t="shared" si="8"/>
        <v>51583.25</v>
      </c>
    </row>
    <row r="109" spans="2:16" x14ac:dyDescent="0.25">
      <c r="B109" s="13">
        <v>984</v>
      </c>
      <c r="C109" s="33">
        <v>7</v>
      </c>
      <c r="D109" s="42" t="s">
        <v>188</v>
      </c>
      <c r="E109" s="14">
        <v>38.297245658716264</v>
      </c>
      <c r="F109" s="23">
        <v>0</v>
      </c>
      <c r="G109" s="24">
        <v>13612.34</v>
      </c>
      <c r="H109" s="24">
        <v>0</v>
      </c>
      <c r="I109" s="24">
        <v>0</v>
      </c>
      <c r="J109" s="24">
        <v>0</v>
      </c>
      <c r="K109" s="24">
        <v>0</v>
      </c>
      <c r="L109" s="24">
        <v>408.37</v>
      </c>
      <c r="M109" s="43">
        <f t="shared" si="7"/>
        <v>2.9999985307448979E-2</v>
      </c>
      <c r="N109" s="24">
        <v>14020.71</v>
      </c>
      <c r="O109" s="24">
        <v>0</v>
      </c>
      <c r="P109" s="44">
        <f t="shared" si="8"/>
        <v>14020.71</v>
      </c>
    </row>
    <row r="110" spans="2:16" x14ac:dyDescent="0.25">
      <c r="B110" s="13">
        <v>188</v>
      </c>
      <c r="C110" s="33">
        <v>8</v>
      </c>
      <c r="D110" s="42" t="s">
        <v>42</v>
      </c>
      <c r="E110" s="14">
        <v>184.18</v>
      </c>
      <c r="F110" s="21">
        <v>0</v>
      </c>
      <c r="G110" s="24">
        <v>0</v>
      </c>
      <c r="H110" s="24">
        <v>98679.64</v>
      </c>
      <c r="I110" s="24">
        <v>52447.56</v>
      </c>
      <c r="J110" s="24">
        <v>0</v>
      </c>
      <c r="K110" s="24">
        <v>310.73</v>
      </c>
      <c r="L110" s="24">
        <v>6749.19</v>
      </c>
      <c r="M110" s="43">
        <f t="shared" si="7"/>
        <v>4.4567368294059488E-2</v>
      </c>
      <c r="N110" s="24">
        <v>158187.12</v>
      </c>
      <c r="O110" s="24">
        <v>38226.58</v>
      </c>
      <c r="P110" s="44">
        <f t="shared" si="8"/>
        <v>119960.54</v>
      </c>
    </row>
    <row r="111" spans="2:16" x14ac:dyDescent="0.25">
      <c r="B111" s="13">
        <v>232</v>
      </c>
      <c r="C111" s="33">
        <v>8</v>
      </c>
      <c r="D111" s="42" t="s">
        <v>50</v>
      </c>
      <c r="E111" s="14">
        <v>100.7111228007434</v>
      </c>
      <c r="F111" s="21">
        <v>0</v>
      </c>
      <c r="G111" s="24">
        <v>0</v>
      </c>
      <c r="H111" s="24">
        <v>0</v>
      </c>
      <c r="I111" s="24">
        <v>186795.76</v>
      </c>
      <c r="J111" s="24">
        <v>2100</v>
      </c>
      <c r="K111" s="24">
        <v>0</v>
      </c>
      <c r="L111" s="24">
        <v>8431.15</v>
      </c>
      <c r="M111" s="43">
        <f t="shared" si="7"/>
        <v>4.4633876377108722E-2</v>
      </c>
      <c r="N111" s="24">
        <v>197326.91</v>
      </c>
      <c r="O111" s="24">
        <v>0</v>
      </c>
      <c r="P111" s="44">
        <f t="shared" si="8"/>
        <v>197326.91</v>
      </c>
    </row>
    <row r="112" spans="2:16" x14ac:dyDescent="0.25">
      <c r="B112" s="13">
        <v>245</v>
      </c>
      <c r="C112" s="33">
        <v>8</v>
      </c>
      <c r="D112" s="42" t="s">
        <v>53</v>
      </c>
      <c r="E112" s="14">
        <v>206.38</v>
      </c>
      <c r="F112" s="21">
        <v>0</v>
      </c>
      <c r="G112" s="24">
        <v>0</v>
      </c>
      <c r="H112" s="24">
        <v>18671.099999999999</v>
      </c>
      <c r="I112" s="24">
        <v>600184.88</v>
      </c>
      <c r="J112" s="24">
        <v>9162.94</v>
      </c>
      <c r="K112" s="24">
        <v>1451.64</v>
      </c>
      <c r="L112" s="24">
        <v>30108.16</v>
      </c>
      <c r="M112" s="43">
        <f t="shared" si="7"/>
        <v>4.7830926358176311E-2</v>
      </c>
      <c r="N112" s="24">
        <v>659578.72</v>
      </c>
      <c r="O112" s="24">
        <v>0</v>
      </c>
      <c r="P112" s="44">
        <f t="shared" si="8"/>
        <v>659578.72</v>
      </c>
    </row>
    <row r="113" spans="2:16" x14ac:dyDescent="0.25">
      <c r="B113" s="13">
        <v>372</v>
      </c>
      <c r="C113" s="33">
        <v>8</v>
      </c>
      <c r="D113" s="42" t="s">
        <v>66</v>
      </c>
      <c r="E113" s="14">
        <v>137.34</v>
      </c>
      <c r="F113" s="23">
        <v>0</v>
      </c>
      <c r="G113" s="24">
        <v>0</v>
      </c>
      <c r="H113" s="24">
        <v>59507.01</v>
      </c>
      <c r="I113" s="24">
        <v>69187.149999999994</v>
      </c>
      <c r="J113" s="24">
        <v>0</v>
      </c>
      <c r="K113" s="24">
        <v>1323.98</v>
      </c>
      <c r="L113" s="24">
        <v>5310.77</v>
      </c>
      <c r="M113" s="43">
        <f t="shared" si="7"/>
        <v>4.0846377282431519E-2</v>
      </c>
      <c r="N113" s="24">
        <v>135328.91</v>
      </c>
      <c r="O113" s="24">
        <v>0</v>
      </c>
      <c r="P113" s="44">
        <f t="shared" si="8"/>
        <v>135328.91</v>
      </c>
    </row>
    <row r="114" spans="2:16" x14ac:dyDescent="0.25">
      <c r="B114" s="13">
        <v>375</v>
      </c>
      <c r="C114" s="33">
        <v>8</v>
      </c>
      <c r="D114" s="42" t="s">
        <v>67</v>
      </c>
      <c r="E114" s="14">
        <v>195.31000000000003</v>
      </c>
      <c r="F114" s="23">
        <v>0</v>
      </c>
      <c r="G114" s="24">
        <v>0</v>
      </c>
      <c r="H114" s="24">
        <v>21349.47</v>
      </c>
      <c r="I114" s="24">
        <v>196053.88</v>
      </c>
      <c r="J114" s="24">
        <v>0</v>
      </c>
      <c r="K114" s="24">
        <v>6528.07</v>
      </c>
      <c r="L114" s="24">
        <v>9853.8799999999992</v>
      </c>
      <c r="M114" s="43">
        <f t="shared" si="7"/>
        <v>4.4004008012810347E-2</v>
      </c>
      <c r="N114" s="24">
        <v>233785.3</v>
      </c>
      <c r="O114" s="24">
        <v>0</v>
      </c>
      <c r="P114" s="44">
        <f t="shared" si="8"/>
        <v>233785.3</v>
      </c>
    </row>
    <row r="115" spans="2:16" x14ac:dyDescent="0.25">
      <c r="B115" s="13">
        <v>404</v>
      </c>
      <c r="C115" s="33">
        <v>8</v>
      </c>
      <c r="D115" s="42" t="s">
        <v>70</v>
      </c>
      <c r="E115" s="14">
        <v>592.4799999999999</v>
      </c>
      <c r="F115" s="23">
        <v>0</v>
      </c>
      <c r="G115" s="24">
        <v>0</v>
      </c>
      <c r="H115" s="24">
        <v>0</v>
      </c>
      <c r="I115" s="24">
        <v>338603.27</v>
      </c>
      <c r="J115" s="24">
        <v>1250</v>
      </c>
      <c r="K115" s="24">
        <v>10411.17</v>
      </c>
      <c r="L115" s="24">
        <v>13803.21</v>
      </c>
      <c r="M115" s="43">
        <f t="shared" si="7"/>
        <v>3.9407968448067404E-2</v>
      </c>
      <c r="N115" s="24">
        <v>364067.65</v>
      </c>
      <c r="O115" s="24">
        <v>62602.7</v>
      </c>
      <c r="P115" s="44">
        <f t="shared" si="8"/>
        <v>301464.95</v>
      </c>
    </row>
    <row r="116" spans="2:16" x14ac:dyDescent="0.25">
      <c r="B116" s="13">
        <v>413</v>
      </c>
      <c r="C116" s="33">
        <v>8</v>
      </c>
      <c r="D116" s="42" t="s">
        <v>71</v>
      </c>
      <c r="E116" s="14">
        <v>111.30000000000001</v>
      </c>
      <c r="F116" s="23">
        <v>1</v>
      </c>
      <c r="G116" s="24">
        <v>0</v>
      </c>
      <c r="H116" s="24">
        <v>0</v>
      </c>
      <c r="I116" s="24">
        <v>52088.520000000004</v>
      </c>
      <c r="J116" s="24">
        <v>485.1</v>
      </c>
      <c r="K116" s="24">
        <v>246.6</v>
      </c>
      <c r="L116" s="24">
        <v>2228.5100000000002</v>
      </c>
      <c r="M116" s="43">
        <f t="shared" si="7"/>
        <v>4.2190471754945363E-2</v>
      </c>
      <c r="N116" s="24">
        <v>55048.73</v>
      </c>
      <c r="O116" s="24">
        <v>0</v>
      </c>
      <c r="P116" s="44">
        <f t="shared" si="8"/>
        <v>55048.73</v>
      </c>
    </row>
    <row r="117" spans="2:16" x14ac:dyDescent="0.25">
      <c r="B117" s="13">
        <v>537</v>
      </c>
      <c r="C117" s="33">
        <v>8</v>
      </c>
      <c r="D117" s="42" t="s">
        <v>89</v>
      </c>
      <c r="E117" s="14">
        <v>16.2</v>
      </c>
      <c r="F117" s="21">
        <v>1</v>
      </c>
      <c r="G117" s="24">
        <v>0</v>
      </c>
      <c r="H117" s="24">
        <v>5130.67</v>
      </c>
      <c r="I117" s="24">
        <v>3409.21</v>
      </c>
      <c r="J117" s="24">
        <v>12.5</v>
      </c>
      <c r="K117" s="24">
        <v>0</v>
      </c>
      <c r="L117" s="24">
        <v>256.82</v>
      </c>
      <c r="M117" s="43">
        <f t="shared" si="7"/>
        <v>3.0029067931967472E-2</v>
      </c>
      <c r="N117" s="24">
        <v>8809.2000000000007</v>
      </c>
      <c r="O117" s="24">
        <v>0</v>
      </c>
      <c r="P117" s="44">
        <f t="shared" si="8"/>
        <v>8809.2000000000007</v>
      </c>
    </row>
    <row r="118" spans="2:16" x14ac:dyDescent="0.25">
      <c r="B118" s="13">
        <v>545</v>
      </c>
      <c r="C118" s="33">
        <v>8</v>
      </c>
      <c r="D118" s="42" t="s">
        <v>90</v>
      </c>
      <c r="E118" s="14">
        <v>13.343896928423897</v>
      </c>
      <c r="F118" s="23">
        <v>0</v>
      </c>
      <c r="G118" s="24">
        <v>0</v>
      </c>
      <c r="H118" s="24">
        <v>0</v>
      </c>
      <c r="I118" s="24">
        <v>12253.92</v>
      </c>
      <c r="J118" s="24">
        <v>90</v>
      </c>
      <c r="K118" s="24">
        <v>0</v>
      </c>
      <c r="L118" s="24">
        <v>450.08</v>
      </c>
      <c r="M118" s="43">
        <f t="shared" si="7"/>
        <v>3.6461675059462469E-2</v>
      </c>
      <c r="N118" s="24">
        <v>12794</v>
      </c>
      <c r="O118" s="24">
        <v>0</v>
      </c>
      <c r="P118" s="44">
        <f t="shared" si="8"/>
        <v>12794</v>
      </c>
    </row>
    <row r="119" spans="2:16" x14ac:dyDescent="0.25">
      <c r="B119" s="13">
        <v>602</v>
      </c>
      <c r="C119" s="33">
        <v>8</v>
      </c>
      <c r="D119" s="42" t="s">
        <v>95</v>
      </c>
      <c r="E119" s="14">
        <v>32.29205625069271</v>
      </c>
      <c r="F119" s="23">
        <v>0</v>
      </c>
      <c r="G119" s="24">
        <v>41808.75</v>
      </c>
      <c r="H119" s="24">
        <v>0</v>
      </c>
      <c r="I119" s="24">
        <v>0</v>
      </c>
      <c r="J119" s="24">
        <v>1375</v>
      </c>
      <c r="K119" s="24">
        <v>0</v>
      </c>
      <c r="L119" s="24">
        <v>1323.01</v>
      </c>
      <c r="M119" s="43">
        <f t="shared" si="7"/>
        <v>3.0636755724086029E-2</v>
      </c>
      <c r="N119" s="24">
        <v>44506.76</v>
      </c>
      <c r="O119" s="24">
        <v>0</v>
      </c>
      <c r="P119" s="44">
        <f t="shared" si="8"/>
        <v>44506.76</v>
      </c>
    </row>
    <row r="120" spans="2:16" x14ac:dyDescent="0.25">
      <c r="B120" s="13">
        <v>605</v>
      </c>
      <c r="C120" s="33">
        <v>8</v>
      </c>
      <c r="D120" s="42" t="s">
        <v>98</v>
      </c>
      <c r="E120" s="14">
        <v>17.82</v>
      </c>
      <c r="F120" s="23">
        <v>1</v>
      </c>
      <c r="G120" s="24">
        <v>0</v>
      </c>
      <c r="H120" s="24">
        <v>5394.81</v>
      </c>
      <c r="I120" s="24">
        <v>14258.08</v>
      </c>
      <c r="J120" s="24">
        <v>12.5</v>
      </c>
      <c r="K120" s="24">
        <v>0</v>
      </c>
      <c r="L120" s="24">
        <v>590.21</v>
      </c>
      <c r="M120" s="43">
        <f t="shared" si="7"/>
        <v>3.0012626243364614E-2</v>
      </c>
      <c r="N120" s="24">
        <v>20255.599999999999</v>
      </c>
      <c r="O120" s="24">
        <v>0</v>
      </c>
      <c r="P120" s="44">
        <f t="shared" si="8"/>
        <v>20255.599999999999</v>
      </c>
    </row>
    <row r="121" spans="2:16" x14ac:dyDescent="0.25">
      <c r="B121" s="13">
        <v>607</v>
      </c>
      <c r="C121" s="33">
        <v>8</v>
      </c>
      <c r="D121" s="42" t="s">
        <v>99</v>
      </c>
      <c r="E121" s="14">
        <v>26.72</v>
      </c>
      <c r="F121" s="21">
        <v>1</v>
      </c>
      <c r="G121" s="24">
        <v>0</v>
      </c>
      <c r="H121" s="24">
        <v>8092.22</v>
      </c>
      <c r="I121" s="24">
        <v>21387.13</v>
      </c>
      <c r="J121" s="24">
        <v>12.5</v>
      </c>
      <c r="K121" s="24">
        <v>0</v>
      </c>
      <c r="L121" s="24">
        <v>885.01</v>
      </c>
      <c r="M121" s="43">
        <f t="shared" si="7"/>
        <v>3.0008629502727022E-2</v>
      </c>
      <c r="N121" s="24">
        <v>30376.86</v>
      </c>
      <c r="O121" s="24">
        <v>0</v>
      </c>
      <c r="P121" s="44">
        <f t="shared" si="8"/>
        <v>30376.86</v>
      </c>
    </row>
    <row r="122" spans="2:16" x14ac:dyDescent="0.25">
      <c r="B122" s="13">
        <v>611</v>
      </c>
      <c r="C122" s="33">
        <v>8</v>
      </c>
      <c r="D122" s="42" t="s">
        <v>100</v>
      </c>
      <c r="E122" s="14">
        <v>24.229936943839608</v>
      </c>
      <c r="F122" s="23">
        <v>0</v>
      </c>
      <c r="G122" s="24">
        <v>0</v>
      </c>
      <c r="H122" s="24">
        <v>1807.17</v>
      </c>
      <c r="I122" s="24">
        <v>27682.639999999999</v>
      </c>
      <c r="J122" s="24">
        <v>0</v>
      </c>
      <c r="K122" s="24">
        <v>0</v>
      </c>
      <c r="L122" s="24">
        <v>1288.9100000000001</v>
      </c>
      <c r="M122" s="43">
        <f t="shared" si="7"/>
        <v>4.3706961828509576E-2</v>
      </c>
      <c r="N122" s="24">
        <v>30778.720000000001</v>
      </c>
      <c r="O122" s="24">
        <v>0</v>
      </c>
      <c r="P122" s="44">
        <f t="shared" si="8"/>
        <v>30778.720000000001</v>
      </c>
    </row>
    <row r="123" spans="2:16" x14ac:dyDescent="0.25">
      <c r="B123" s="13">
        <v>616</v>
      </c>
      <c r="C123" s="33">
        <v>8</v>
      </c>
      <c r="D123" s="42" t="s">
        <v>101</v>
      </c>
      <c r="E123" s="14">
        <v>166.57</v>
      </c>
      <c r="F123" s="21">
        <v>0</v>
      </c>
      <c r="G123" s="24">
        <v>0</v>
      </c>
      <c r="H123" s="24">
        <v>36456.019999999997</v>
      </c>
      <c r="I123" s="24">
        <v>158010.23999999999</v>
      </c>
      <c r="J123" s="24">
        <v>499.82000000000005</v>
      </c>
      <c r="K123" s="24">
        <v>1675.49</v>
      </c>
      <c r="L123" s="24">
        <v>9102.9599999999991</v>
      </c>
      <c r="M123" s="43">
        <f t="shared" si="7"/>
        <v>4.6292144636558785E-2</v>
      </c>
      <c r="N123" s="24">
        <v>205744.53</v>
      </c>
      <c r="O123" s="24">
        <v>0</v>
      </c>
      <c r="P123" s="44">
        <f t="shared" si="8"/>
        <v>205744.53</v>
      </c>
    </row>
    <row r="124" spans="2:16" x14ac:dyDescent="0.25">
      <c r="B124" s="13">
        <v>637</v>
      </c>
      <c r="C124" s="33">
        <v>8</v>
      </c>
      <c r="D124" s="42" t="s">
        <v>112</v>
      </c>
      <c r="E124" s="14">
        <v>12.710599999999999</v>
      </c>
      <c r="F124" s="23">
        <v>1</v>
      </c>
      <c r="G124" s="24">
        <v>13809.8</v>
      </c>
      <c r="H124" s="24">
        <v>0</v>
      </c>
      <c r="I124" s="24">
        <v>14500</v>
      </c>
      <c r="J124" s="24">
        <v>0</v>
      </c>
      <c r="K124" s="24">
        <v>0</v>
      </c>
      <c r="L124" s="24">
        <v>849.29</v>
      </c>
      <c r="M124" s="43">
        <f t="shared" si="7"/>
        <v>2.999985870617242E-2</v>
      </c>
      <c r="N124" s="24">
        <v>29159.09</v>
      </c>
      <c r="O124" s="24">
        <v>0</v>
      </c>
      <c r="P124" s="44">
        <f t="shared" si="8"/>
        <v>29159.09</v>
      </c>
    </row>
    <row r="125" spans="2:16" x14ac:dyDescent="0.25">
      <c r="B125" s="13">
        <v>638</v>
      </c>
      <c r="C125" s="33">
        <v>8</v>
      </c>
      <c r="D125" s="42" t="s">
        <v>113</v>
      </c>
      <c r="E125" s="14">
        <v>7.2508246428998513</v>
      </c>
      <c r="F125" s="23">
        <v>1</v>
      </c>
      <c r="G125" s="24">
        <v>0</v>
      </c>
      <c r="H125" s="24">
        <v>1016</v>
      </c>
      <c r="I125" s="24">
        <v>11500</v>
      </c>
      <c r="J125" s="24">
        <v>1175</v>
      </c>
      <c r="K125" s="24">
        <v>0</v>
      </c>
      <c r="L125" s="24">
        <v>434.23</v>
      </c>
      <c r="M125" s="43">
        <f t="shared" si="7"/>
        <v>3.1716456066028777E-2</v>
      </c>
      <c r="N125" s="24">
        <v>14125.23</v>
      </c>
      <c r="O125" s="24">
        <v>0</v>
      </c>
      <c r="P125" s="44">
        <f t="shared" si="8"/>
        <v>14125.23</v>
      </c>
    </row>
    <row r="126" spans="2:16" x14ac:dyDescent="0.25">
      <c r="B126" s="13">
        <v>639</v>
      </c>
      <c r="C126" s="33">
        <v>8</v>
      </c>
      <c r="D126" s="42" t="s">
        <v>114</v>
      </c>
      <c r="E126" s="14">
        <v>7.2951284971200536</v>
      </c>
      <c r="F126" s="21">
        <v>0</v>
      </c>
      <c r="G126" s="24">
        <v>9152</v>
      </c>
      <c r="H126" s="24">
        <v>0</v>
      </c>
      <c r="I126" s="24">
        <v>15729.85</v>
      </c>
      <c r="J126" s="24">
        <v>0</v>
      </c>
      <c r="K126" s="24">
        <v>0</v>
      </c>
      <c r="L126" s="24">
        <v>1142.69</v>
      </c>
      <c r="M126" s="43">
        <f t="shared" si="7"/>
        <v>4.5924639847921271E-2</v>
      </c>
      <c r="N126" s="24">
        <v>26024.54</v>
      </c>
      <c r="O126" s="24">
        <v>0</v>
      </c>
      <c r="P126" s="44">
        <f t="shared" si="8"/>
        <v>26024.54</v>
      </c>
    </row>
    <row r="127" spans="2:16" x14ac:dyDescent="0.25">
      <c r="B127" s="13">
        <v>714</v>
      </c>
      <c r="C127" s="33">
        <v>8</v>
      </c>
      <c r="D127" s="42" t="s">
        <v>122</v>
      </c>
      <c r="E127" s="14">
        <v>56.060055547761266</v>
      </c>
      <c r="F127" s="23">
        <v>0</v>
      </c>
      <c r="G127" s="24">
        <v>0</v>
      </c>
      <c r="H127" s="24">
        <v>0</v>
      </c>
      <c r="I127" s="24">
        <v>111979.92</v>
      </c>
      <c r="J127" s="24">
        <v>0</v>
      </c>
      <c r="K127" s="24">
        <v>0</v>
      </c>
      <c r="L127" s="24">
        <v>3728.27</v>
      </c>
      <c r="M127" s="43">
        <f t="shared" si="7"/>
        <v>3.3294094155452154E-2</v>
      </c>
      <c r="N127" s="24">
        <v>115708.19</v>
      </c>
      <c r="O127" s="24">
        <v>0</v>
      </c>
      <c r="P127" s="44">
        <f t="shared" si="8"/>
        <v>115708.19</v>
      </c>
    </row>
    <row r="128" spans="2:16" x14ac:dyDescent="0.25">
      <c r="B128" s="13">
        <v>749</v>
      </c>
      <c r="C128" s="33">
        <v>8</v>
      </c>
      <c r="D128" s="42" t="s">
        <v>127</v>
      </c>
      <c r="E128" s="14">
        <v>26.487330349758473</v>
      </c>
      <c r="F128" s="23">
        <v>0</v>
      </c>
      <c r="G128" s="24">
        <v>0</v>
      </c>
      <c r="H128" s="24">
        <v>0</v>
      </c>
      <c r="I128" s="24">
        <v>25240.45</v>
      </c>
      <c r="J128" s="24">
        <v>0</v>
      </c>
      <c r="K128" s="24">
        <v>0</v>
      </c>
      <c r="L128" s="24">
        <v>757.21</v>
      </c>
      <c r="M128" s="43">
        <f t="shared" si="7"/>
        <v>2.9999861333692545E-2</v>
      </c>
      <c r="N128" s="24">
        <v>25997.66</v>
      </c>
      <c r="O128" s="24">
        <v>5065.7700000000004</v>
      </c>
      <c r="P128" s="44">
        <f t="shared" si="8"/>
        <v>20931.89</v>
      </c>
    </row>
    <row r="129" spans="2:16" x14ac:dyDescent="0.25">
      <c r="B129" s="13">
        <v>775</v>
      </c>
      <c r="C129" s="33">
        <v>8</v>
      </c>
      <c r="D129" s="42" t="s">
        <v>132</v>
      </c>
      <c r="E129" s="14">
        <v>220.88609598660756</v>
      </c>
      <c r="F129" s="21">
        <v>1</v>
      </c>
      <c r="G129" s="24">
        <v>26758</v>
      </c>
      <c r="H129" s="24">
        <v>32538.66</v>
      </c>
      <c r="I129" s="24">
        <v>98604.98</v>
      </c>
      <c r="J129" s="24">
        <v>27973.01</v>
      </c>
      <c r="K129" s="24">
        <v>172.53</v>
      </c>
      <c r="L129" s="24">
        <v>7394.13</v>
      </c>
      <c r="M129" s="43">
        <f t="shared" si="7"/>
        <v>3.97433059721733E-2</v>
      </c>
      <c r="N129" s="24">
        <v>193441.31</v>
      </c>
      <c r="O129" s="24">
        <v>0</v>
      </c>
      <c r="P129" s="44">
        <f t="shared" si="8"/>
        <v>193441.31</v>
      </c>
    </row>
    <row r="130" spans="2:16" x14ac:dyDescent="0.25">
      <c r="B130" s="13">
        <v>790</v>
      </c>
      <c r="C130" s="33">
        <v>8</v>
      </c>
      <c r="D130" s="42" t="s">
        <v>133</v>
      </c>
      <c r="E130" s="14">
        <v>16.66</v>
      </c>
      <c r="F130" s="21">
        <v>1</v>
      </c>
      <c r="G130" s="24">
        <v>0</v>
      </c>
      <c r="H130" s="24">
        <v>5130.67</v>
      </c>
      <c r="I130" s="24">
        <v>8962.61</v>
      </c>
      <c r="J130" s="24">
        <v>12.5</v>
      </c>
      <c r="K130" s="24">
        <v>0</v>
      </c>
      <c r="L130" s="24">
        <v>423.42</v>
      </c>
      <c r="M130" s="43">
        <f t="shared" si="7"/>
        <v>3.0017482195241949E-2</v>
      </c>
      <c r="N130" s="24">
        <v>14529.2</v>
      </c>
      <c r="O130" s="24">
        <v>0</v>
      </c>
      <c r="P130" s="44">
        <f t="shared" si="8"/>
        <v>14529.2</v>
      </c>
    </row>
    <row r="131" spans="2:16" x14ac:dyDescent="0.25">
      <c r="B131" s="13">
        <v>795</v>
      </c>
      <c r="C131" s="33">
        <v>8</v>
      </c>
      <c r="D131" s="42" t="s">
        <v>135</v>
      </c>
      <c r="E131" s="14">
        <v>239.22</v>
      </c>
      <c r="F131" s="23">
        <v>1</v>
      </c>
      <c r="G131" s="24">
        <v>125191.06</v>
      </c>
      <c r="H131" s="24">
        <v>80359.95</v>
      </c>
      <c r="I131" s="24">
        <v>25534.48</v>
      </c>
      <c r="J131" s="24">
        <v>381.25</v>
      </c>
      <c r="K131" s="24">
        <v>6119.16</v>
      </c>
      <c r="L131" s="24">
        <v>10272.1</v>
      </c>
      <c r="M131" s="43">
        <f t="shared" si="7"/>
        <v>4.3235309839514888E-2</v>
      </c>
      <c r="N131" s="24">
        <v>247858</v>
      </c>
      <c r="O131" s="24">
        <v>3977.7799999999997</v>
      </c>
      <c r="P131" s="44">
        <f t="shared" si="8"/>
        <v>243880.22</v>
      </c>
    </row>
    <row r="132" spans="2:16" x14ac:dyDescent="0.25">
      <c r="B132" s="13">
        <v>796</v>
      </c>
      <c r="C132" s="33">
        <v>8</v>
      </c>
      <c r="D132" s="42" t="s">
        <v>136</v>
      </c>
      <c r="E132" s="14">
        <v>36</v>
      </c>
      <c r="F132" s="23">
        <v>1</v>
      </c>
      <c r="G132" s="24">
        <v>0</v>
      </c>
      <c r="H132" s="24">
        <v>0</v>
      </c>
      <c r="I132" s="24">
        <v>24384.57</v>
      </c>
      <c r="J132" s="24">
        <v>0</v>
      </c>
      <c r="K132" s="24">
        <v>513.05999999999995</v>
      </c>
      <c r="L132" s="24">
        <v>791.53</v>
      </c>
      <c r="M132" s="43">
        <f t="shared" si="7"/>
        <v>3.1791379340121932E-2</v>
      </c>
      <c r="N132" s="24">
        <v>25689.16</v>
      </c>
      <c r="O132" s="24">
        <v>0</v>
      </c>
      <c r="P132" s="44">
        <f t="shared" si="8"/>
        <v>25689.16</v>
      </c>
    </row>
    <row r="133" spans="2:16" x14ac:dyDescent="0.25">
      <c r="B133" s="13">
        <v>801</v>
      </c>
      <c r="C133" s="33">
        <v>8</v>
      </c>
      <c r="D133" s="42" t="s">
        <v>137</v>
      </c>
      <c r="E133" s="14">
        <v>80.595045654562895</v>
      </c>
      <c r="F133" s="23">
        <v>0</v>
      </c>
      <c r="G133" s="24">
        <v>0</v>
      </c>
      <c r="H133" s="24">
        <v>0</v>
      </c>
      <c r="I133" s="24">
        <v>106907.01999999999</v>
      </c>
      <c r="J133" s="24">
        <v>8198.52</v>
      </c>
      <c r="K133" s="24">
        <v>0</v>
      </c>
      <c r="L133" s="24">
        <v>4666.09</v>
      </c>
      <c r="M133" s="43">
        <f t="shared" si="7"/>
        <v>4.0537492808773584E-2</v>
      </c>
      <c r="N133" s="24">
        <v>119771.63</v>
      </c>
      <c r="O133" s="24">
        <v>0</v>
      </c>
      <c r="P133" s="44">
        <f t="shared" si="8"/>
        <v>119771.63</v>
      </c>
    </row>
    <row r="134" spans="2:16" x14ac:dyDescent="0.25">
      <c r="B134" s="13">
        <v>809</v>
      </c>
      <c r="C134" s="33">
        <v>8</v>
      </c>
      <c r="D134" s="42" t="s">
        <v>139</v>
      </c>
      <c r="E134" s="14">
        <v>195.05146487706281</v>
      </c>
      <c r="F134" s="23">
        <v>1</v>
      </c>
      <c r="G134" s="24">
        <v>418218.94</v>
      </c>
      <c r="H134" s="24">
        <v>52527.9</v>
      </c>
      <c r="I134" s="24">
        <v>19055.490000000002</v>
      </c>
      <c r="J134" s="24">
        <v>0</v>
      </c>
      <c r="K134" s="24">
        <v>12432.36</v>
      </c>
      <c r="L134" s="24">
        <v>23680.07</v>
      </c>
      <c r="M134" s="43">
        <f t="shared" ref="M134:M165" si="9">L134/(N134-L134)</f>
        <v>4.7149411363838684E-2</v>
      </c>
      <c r="N134" s="24">
        <v>525914.76</v>
      </c>
      <c r="O134" s="24">
        <v>0</v>
      </c>
      <c r="P134" s="44">
        <f t="shared" ref="P134:P165" si="10">N134-O134</f>
        <v>525914.76</v>
      </c>
    </row>
    <row r="135" spans="2:16" x14ac:dyDescent="0.25">
      <c r="B135" s="13">
        <v>810</v>
      </c>
      <c r="C135" s="33">
        <v>8</v>
      </c>
      <c r="D135" s="42" t="s">
        <v>140</v>
      </c>
      <c r="E135" s="14">
        <v>129.05000000000001</v>
      </c>
      <c r="F135" s="23">
        <v>0</v>
      </c>
      <c r="G135" s="24">
        <v>1395.29</v>
      </c>
      <c r="H135" s="24">
        <v>108820.09</v>
      </c>
      <c r="I135" s="24">
        <v>44562.05</v>
      </c>
      <c r="J135" s="24">
        <v>0</v>
      </c>
      <c r="K135" s="24">
        <v>628.96</v>
      </c>
      <c r="L135" s="24">
        <v>5593.92</v>
      </c>
      <c r="M135" s="43">
        <f t="shared" si="9"/>
        <v>3.5995431075903639E-2</v>
      </c>
      <c r="N135" s="24">
        <v>161000.31</v>
      </c>
      <c r="O135" s="24">
        <v>0</v>
      </c>
      <c r="P135" s="44">
        <f t="shared" si="10"/>
        <v>161000.31</v>
      </c>
    </row>
    <row r="136" spans="2:16" x14ac:dyDescent="0.25">
      <c r="B136" s="13">
        <v>812</v>
      </c>
      <c r="C136" s="33">
        <v>8</v>
      </c>
      <c r="D136" s="42" t="s">
        <v>141</v>
      </c>
      <c r="E136" s="14">
        <v>40.015131666082148</v>
      </c>
      <c r="F136" s="21">
        <v>1</v>
      </c>
      <c r="G136" s="24">
        <v>7317.9</v>
      </c>
      <c r="H136" s="24">
        <v>0</v>
      </c>
      <c r="I136" s="24">
        <v>73271.199999999997</v>
      </c>
      <c r="J136" s="24">
        <v>316.52</v>
      </c>
      <c r="K136" s="24">
        <v>0</v>
      </c>
      <c r="L136" s="24">
        <v>2985.28</v>
      </c>
      <c r="M136" s="43">
        <f t="shared" si="9"/>
        <v>3.6898301996820496E-2</v>
      </c>
      <c r="N136" s="24">
        <v>83890.9</v>
      </c>
      <c r="O136" s="24">
        <v>252</v>
      </c>
      <c r="P136" s="44">
        <f t="shared" si="10"/>
        <v>83638.899999999994</v>
      </c>
    </row>
    <row r="137" spans="2:16" x14ac:dyDescent="0.25">
      <c r="B137" s="13">
        <v>818</v>
      </c>
      <c r="C137" s="33">
        <v>8</v>
      </c>
      <c r="D137" s="42" t="s">
        <v>142</v>
      </c>
      <c r="E137" s="14">
        <v>32.386065186495593</v>
      </c>
      <c r="F137" s="23">
        <v>1</v>
      </c>
      <c r="G137" s="24">
        <v>0</v>
      </c>
      <c r="H137" s="24">
        <v>0</v>
      </c>
      <c r="I137" s="24">
        <v>25979.07</v>
      </c>
      <c r="J137" s="24">
        <v>51.41</v>
      </c>
      <c r="K137" s="24">
        <v>0</v>
      </c>
      <c r="L137" s="24">
        <v>781.94</v>
      </c>
      <c r="M137" s="43">
        <f t="shared" si="9"/>
        <v>3.0039399964964152E-2</v>
      </c>
      <c r="N137" s="24">
        <v>26812.42</v>
      </c>
      <c r="O137" s="24">
        <v>0</v>
      </c>
      <c r="P137" s="44">
        <f t="shared" si="10"/>
        <v>26812.42</v>
      </c>
    </row>
    <row r="138" spans="2:16" x14ac:dyDescent="0.25">
      <c r="B138" s="13">
        <v>833</v>
      </c>
      <c r="C138" s="33">
        <v>8</v>
      </c>
      <c r="D138" s="42" t="s">
        <v>146</v>
      </c>
      <c r="E138" s="14">
        <v>48.808506073921507</v>
      </c>
      <c r="F138" s="23">
        <v>0</v>
      </c>
      <c r="G138" s="24">
        <v>0</v>
      </c>
      <c r="H138" s="24">
        <v>28128.09</v>
      </c>
      <c r="I138" s="24">
        <v>13278.45</v>
      </c>
      <c r="J138" s="24">
        <v>50</v>
      </c>
      <c r="K138" s="24">
        <v>0</v>
      </c>
      <c r="L138" s="24">
        <v>1510.27</v>
      </c>
      <c r="M138" s="43">
        <f t="shared" si="9"/>
        <v>3.6430198950515406E-2</v>
      </c>
      <c r="N138" s="24">
        <v>42966.81</v>
      </c>
      <c r="O138" s="24">
        <v>0</v>
      </c>
      <c r="P138" s="44">
        <f t="shared" si="10"/>
        <v>42966.81</v>
      </c>
    </row>
    <row r="139" spans="2:16" x14ac:dyDescent="0.25">
      <c r="B139" s="13">
        <v>834</v>
      </c>
      <c r="C139" s="33">
        <v>8</v>
      </c>
      <c r="D139" s="42" t="s">
        <v>147</v>
      </c>
      <c r="E139" s="14">
        <v>70.170000000000016</v>
      </c>
      <c r="F139" s="21">
        <v>0</v>
      </c>
      <c r="G139" s="24">
        <v>0</v>
      </c>
      <c r="H139" s="24">
        <v>10118.36</v>
      </c>
      <c r="I139" s="24">
        <v>39061.760000000002</v>
      </c>
      <c r="J139" s="24">
        <v>8822.06</v>
      </c>
      <c r="K139" s="24">
        <v>686.51</v>
      </c>
      <c r="L139" s="24">
        <v>2639.31</v>
      </c>
      <c r="M139" s="43">
        <f t="shared" si="9"/>
        <v>4.4971356491344414E-2</v>
      </c>
      <c r="N139" s="24">
        <v>61328</v>
      </c>
      <c r="O139" s="24">
        <v>6816.6</v>
      </c>
      <c r="P139" s="44">
        <f t="shared" si="10"/>
        <v>54511.4</v>
      </c>
    </row>
    <row r="140" spans="2:16" x14ac:dyDescent="0.25">
      <c r="B140" s="13">
        <v>837</v>
      </c>
      <c r="C140" s="33">
        <v>8</v>
      </c>
      <c r="D140" s="42" t="s">
        <v>148</v>
      </c>
      <c r="E140" s="14">
        <v>176.39999999999998</v>
      </c>
      <c r="F140" s="23">
        <v>0</v>
      </c>
      <c r="G140" s="24">
        <v>23653.52</v>
      </c>
      <c r="H140" s="24">
        <v>0</v>
      </c>
      <c r="I140" s="24">
        <v>144327.34</v>
      </c>
      <c r="J140" s="24">
        <v>846.49</v>
      </c>
      <c r="K140" s="24">
        <v>900.05</v>
      </c>
      <c r="L140" s="24">
        <v>7207.13</v>
      </c>
      <c r="M140" s="43">
        <f t="shared" si="9"/>
        <v>4.2462972979024016E-2</v>
      </c>
      <c r="N140" s="24">
        <v>176934.53</v>
      </c>
      <c r="O140" s="24">
        <v>0</v>
      </c>
      <c r="P140" s="44">
        <f t="shared" si="10"/>
        <v>176934.53</v>
      </c>
    </row>
    <row r="141" spans="2:16" x14ac:dyDescent="0.25">
      <c r="B141" s="13">
        <v>845</v>
      </c>
      <c r="C141" s="33">
        <v>8</v>
      </c>
      <c r="D141" s="42" t="s">
        <v>151</v>
      </c>
      <c r="E141" s="14">
        <v>1.1775453406284209</v>
      </c>
      <c r="F141" s="21">
        <v>1</v>
      </c>
      <c r="G141" s="24">
        <v>0</v>
      </c>
      <c r="H141" s="24">
        <v>0</v>
      </c>
      <c r="I141" s="24">
        <v>3694.67</v>
      </c>
      <c r="J141" s="24">
        <v>545.86</v>
      </c>
      <c r="K141" s="24">
        <v>0</v>
      </c>
      <c r="L141" s="24">
        <v>146.56</v>
      </c>
      <c r="M141" s="43">
        <f t="shared" si="9"/>
        <v>3.4561717521158913E-2</v>
      </c>
      <c r="N141" s="24">
        <v>4387.09</v>
      </c>
      <c r="O141" s="24">
        <v>0</v>
      </c>
      <c r="P141" s="44">
        <f t="shared" si="10"/>
        <v>4387.09</v>
      </c>
    </row>
    <row r="142" spans="2:16" x14ac:dyDescent="0.25">
      <c r="B142" s="13">
        <v>847</v>
      </c>
      <c r="C142" s="33">
        <v>8</v>
      </c>
      <c r="D142" s="42" t="s">
        <v>153</v>
      </c>
      <c r="E142" s="14">
        <v>77.969999999999985</v>
      </c>
      <c r="F142" s="21">
        <v>0</v>
      </c>
      <c r="G142" s="24">
        <v>0</v>
      </c>
      <c r="H142" s="24">
        <v>0</v>
      </c>
      <c r="I142" s="24">
        <v>122844.56999999999</v>
      </c>
      <c r="J142" s="24">
        <v>130</v>
      </c>
      <c r="K142" s="24">
        <v>0</v>
      </c>
      <c r="L142" s="24">
        <v>5532.13</v>
      </c>
      <c r="M142" s="43">
        <f t="shared" si="9"/>
        <v>4.4985967423996687E-2</v>
      </c>
      <c r="N142" s="24">
        <v>128506.7</v>
      </c>
      <c r="O142" s="24">
        <v>0</v>
      </c>
      <c r="P142" s="44">
        <f t="shared" si="10"/>
        <v>128506.7</v>
      </c>
    </row>
    <row r="143" spans="2:16" x14ac:dyDescent="0.25">
      <c r="B143" s="13">
        <v>866</v>
      </c>
      <c r="C143" s="33">
        <v>8</v>
      </c>
      <c r="D143" s="42" t="s">
        <v>154</v>
      </c>
      <c r="E143" s="14">
        <v>62.345673307453836</v>
      </c>
      <c r="F143" s="23">
        <v>1</v>
      </c>
      <c r="G143" s="24">
        <v>0</v>
      </c>
      <c r="H143" s="24">
        <v>0</v>
      </c>
      <c r="I143" s="24">
        <v>64892.32</v>
      </c>
      <c r="J143" s="24">
        <v>1944.25</v>
      </c>
      <c r="K143" s="24">
        <v>0</v>
      </c>
      <c r="L143" s="24">
        <v>2043.98</v>
      </c>
      <c r="M143" s="43">
        <f t="shared" si="9"/>
        <v>3.0581760853377122E-2</v>
      </c>
      <c r="N143" s="24">
        <v>68880.55</v>
      </c>
      <c r="O143" s="24">
        <v>0</v>
      </c>
      <c r="P143" s="44">
        <f t="shared" si="10"/>
        <v>68880.55</v>
      </c>
    </row>
    <row r="144" spans="2:16" x14ac:dyDescent="0.25">
      <c r="B144" s="13">
        <v>873</v>
      </c>
      <c r="C144" s="33">
        <v>8</v>
      </c>
      <c r="D144" s="42" t="s">
        <v>155</v>
      </c>
      <c r="E144" s="14">
        <v>139.56617995744733</v>
      </c>
      <c r="F144" s="23">
        <v>0</v>
      </c>
      <c r="G144" s="24">
        <v>0</v>
      </c>
      <c r="H144" s="24">
        <v>0</v>
      </c>
      <c r="I144" s="24">
        <v>165479.48000000001</v>
      </c>
      <c r="J144" s="24">
        <v>1088.27</v>
      </c>
      <c r="K144" s="24">
        <v>96.37</v>
      </c>
      <c r="L144" s="24">
        <v>5665.39</v>
      </c>
      <c r="M144" s="43">
        <f t="shared" si="9"/>
        <v>3.39928594108918E-2</v>
      </c>
      <c r="N144" s="24">
        <v>172329.51</v>
      </c>
      <c r="O144" s="24">
        <v>0</v>
      </c>
      <c r="P144" s="44">
        <f t="shared" si="10"/>
        <v>172329.51</v>
      </c>
    </row>
    <row r="145" spans="2:16" x14ac:dyDescent="0.25">
      <c r="B145" s="13">
        <v>905</v>
      </c>
      <c r="C145" s="33">
        <v>8</v>
      </c>
      <c r="D145" s="42" t="s">
        <v>162</v>
      </c>
      <c r="E145" s="14">
        <v>104.55479265406473</v>
      </c>
      <c r="F145" s="23">
        <v>0</v>
      </c>
      <c r="G145" s="24">
        <v>0</v>
      </c>
      <c r="H145" s="24">
        <v>0</v>
      </c>
      <c r="I145" s="24">
        <v>93428</v>
      </c>
      <c r="J145" s="24">
        <v>1050</v>
      </c>
      <c r="K145" s="24">
        <v>0</v>
      </c>
      <c r="L145" s="24">
        <v>3607.1</v>
      </c>
      <c r="M145" s="43">
        <f t="shared" si="9"/>
        <v>3.8179258663392536E-2</v>
      </c>
      <c r="N145" s="24">
        <v>98085.1</v>
      </c>
      <c r="O145" s="24">
        <v>0</v>
      </c>
      <c r="P145" s="44">
        <f t="shared" si="10"/>
        <v>98085.1</v>
      </c>
    </row>
    <row r="146" spans="2:16" x14ac:dyDescent="0.25">
      <c r="B146" s="13">
        <v>914</v>
      </c>
      <c r="C146" s="33">
        <v>8</v>
      </c>
      <c r="D146" s="42" t="s">
        <v>163</v>
      </c>
      <c r="E146" s="14">
        <v>50.664972465661734</v>
      </c>
      <c r="F146" s="23">
        <v>0</v>
      </c>
      <c r="G146" s="24">
        <v>34720.769999999997</v>
      </c>
      <c r="H146" s="24">
        <v>0</v>
      </c>
      <c r="I146" s="24">
        <v>0</v>
      </c>
      <c r="J146" s="24">
        <v>545.70000000000005</v>
      </c>
      <c r="K146" s="24">
        <v>0</v>
      </c>
      <c r="L146" s="24">
        <v>1068.9100000000001</v>
      </c>
      <c r="M146" s="43">
        <f t="shared" si="9"/>
        <v>3.0309526300761041E-2</v>
      </c>
      <c r="N146" s="24">
        <v>36335.379999999997</v>
      </c>
      <c r="O146" s="24">
        <v>0</v>
      </c>
      <c r="P146" s="44">
        <f t="shared" si="10"/>
        <v>36335.379999999997</v>
      </c>
    </row>
    <row r="147" spans="2:16" x14ac:dyDescent="0.25">
      <c r="B147" s="13">
        <v>918</v>
      </c>
      <c r="C147" s="33">
        <v>8</v>
      </c>
      <c r="D147" s="42" t="s">
        <v>165</v>
      </c>
      <c r="E147" s="14">
        <v>55.423801807869083</v>
      </c>
      <c r="F147" s="23">
        <v>0</v>
      </c>
      <c r="G147" s="24">
        <v>0</v>
      </c>
      <c r="H147" s="24">
        <v>0</v>
      </c>
      <c r="I147" s="24">
        <v>20736.27</v>
      </c>
      <c r="J147" s="24">
        <v>1140.97</v>
      </c>
      <c r="K147" s="24">
        <v>0</v>
      </c>
      <c r="L147" s="24">
        <v>1093.8599999999999</v>
      </c>
      <c r="M147" s="43">
        <f t="shared" si="9"/>
        <v>4.9999908580789898E-2</v>
      </c>
      <c r="N147" s="24">
        <v>22971.1</v>
      </c>
      <c r="O147" s="24">
        <v>0</v>
      </c>
      <c r="P147" s="44">
        <f t="shared" si="10"/>
        <v>22971.1</v>
      </c>
    </row>
    <row r="148" spans="2:16" x14ac:dyDescent="0.25">
      <c r="B148" s="13">
        <v>922</v>
      </c>
      <c r="C148" s="33">
        <v>8</v>
      </c>
      <c r="D148" s="42" t="s">
        <v>166</v>
      </c>
      <c r="E148" s="14">
        <v>146.49</v>
      </c>
      <c r="F148" s="21">
        <v>0</v>
      </c>
      <c r="G148" s="24">
        <v>0</v>
      </c>
      <c r="H148" s="24">
        <v>0</v>
      </c>
      <c r="I148" s="24">
        <v>124783.64</v>
      </c>
      <c r="J148" s="24">
        <v>0</v>
      </c>
      <c r="K148" s="24">
        <v>8269.0300000000007</v>
      </c>
      <c r="L148" s="24">
        <v>6652.63</v>
      </c>
      <c r="M148" s="43">
        <f t="shared" si="9"/>
        <v>4.9999973694627858E-2</v>
      </c>
      <c r="N148" s="24">
        <v>139705.29999999999</v>
      </c>
      <c r="O148" s="24">
        <v>21137.02</v>
      </c>
      <c r="P148" s="44">
        <f t="shared" si="10"/>
        <v>118568.27999999998</v>
      </c>
    </row>
    <row r="149" spans="2:16" x14ac:dyDescent="0.25">
      <c r="B149" s="13">
        <v>924</v>
      </c>
      <c r="C149" s="33">
        <v>8</v>
      </c>
      <c r="D149" s="42" t="s">
        <v>168</v>
      </c>
      <c r="E149" s="14">
        <v>64.592828306041483</v>
      </c>
      <c r="F149" s="23">
        <v>0</v>
      </c>
      <c r="G149" s="24">
        <v>0</v>
      </c>
      <c r="H149" s="24">
        <v>0</v>
      </c>
      <c r="I149" s="24">
        <v>108539.23999999999</v>
      </c>
      <c r="J149" s="24">
        <v>2170.5</v>
      </c>
      <c r="K149" s="24">
        <v>85.32</v>
      </c>
      <c r="L149" s="24">
        <v>4253.78</v>
      </c>
      <c r="M149" s="43">
        <f t="shared" si="9"/>
        <v>3.8393228001320633E-2</v>
      </c>
      <c r="N149" s="24">
        <v>115048.84</v>
      </c>
      <c r="O149" s="24">
        <v>0</v>
      </c>
      <c r="P149" s="44">
        <f t="shared" si="10"/>
        <v>115048.84</v>
      </c>
    </row>
    <row r="150" spans="2:16" x14ac:dyDescent="0.25">
      <c r="B150" s="13">
        <v>929</v>
      </c>
      <c r="C150" s="33">
        <v>8</v>
      </c>
      <c r="D150" s="42" t="s">
        <v>170</v>
      </c>
      <c r="E150" s="14">
        <v>60.740442648064104</v>
      </c>
      <c r="F150" s="21">
        <v>0</v>
      </c>
      <c r="G150" s="24">
        <v>10240.09</v>
      </c>
      <c r="H150" s="24">
        <v>8769.86</v>
      </c>
      <c r="I150" s="24">
        <v>77710.47</v>
      </c>
      <c r="J150" s="24">
        <v>3393.12</v>
      </c>
      <c r="K150" s="24">
        <v>0</v>
      </c>
      <c r="L150" s="24">
        <v>3276.07</v>
      </c>
      <c r="M150" s="43">
        <f t="shared" si="9"/>
        <v>3.2723545686227859E-2</v>
      </c>
      <c r="N150" s="24">
        <v>103389.61</v>
      </c>
      <c r="O150" s="24">
        <v>0</v>
      </c>
      <c r="P150" s="44">
        <f t="shared" si="10"/>
        <v>103389.61</v>
      </c>
    </row>
    <row r="151" spans="2:16" x14ac:dyDescent="0.25">
      <c r="B151" s="13">
        <v>955</v>
      </c>
      <c r="C151" s="33">
        <v>8</v>
      </c>
      <c r="D151" s="42" t="s">
        <v>173</v>
      </c>
      <c r="E151" s="14">
        <v>293.68775369051053</v>
      </c>
      <c r="F151" s="21">
        <v>0</v>
      </c>
      <c r="G151" s="24">
        <v>0</v>
      </c>
      <c r="H151" s="24">
        <v>0</v>
      </c>
      <c r="I151" s="24">
        <v>45630.68</v>
      </c>
      <c r="J151" s="24">
        <v>412.5</v>
      </c>
      <c r="K151" s="24">
        <v>0</v>
      </c>
      <c r="L151" s="24">
        <v>1756.28</v>
      </c>
      <c r="M151" s="43">
        <f t="shared" si="9"/>
        <v>3.8144194210738704E-2</v>
      </c>
      <c r="N151" s="24">
        <v>47799.46</v>
      </c>
      <c r="O151" s="24">
        <v>0</v>
      </c>
      <c r="P151" s="44">
        <f t="shared" si="10"/>
        <v>47799.46</v>
      </c>
    </row>
    <row r="152" spans="2:16" x14ac:dyDescent="0.25">
      <c r="B152" s="13">
        <v>973</v>
      </c>
      <c r="C152" s="33">
        <v>8</v>
      </c>
      <c r="D152" s="42" t="s">
        <v>180</v>
      </c>
      <c r="E152" s="14">
        <v>9.7843312848579682</v>
      </c>
      <c r="F152" s="23">
        <v>1</v>
      </c>
      <c r="G152" s="24">
        <v>0</v>
      </c>
      <c r="H152" s="24">
        <v>0</v>
      </c>
      <c r="I152" s="24">
        <v>24419.699999999997</v>
      </c>
      <c r="J152" s="24">
        <v>0</v>
      </c>
      <c r="K152" s="24">
        <v>227.86</v>
      </c>
      <c r="L152" s="24">
        <v>1130.72</v>
      </c>
      <c r="M152" s="43">
        <f t="shared" si="9"/>
        <v>4.587553494138974E-2</v>
      </c>
      <c r="N152" s="24">
        <v>25778.28</v>
      </c>
      <c r="O152" s="24">
        <v>13402.71</v>
      </c>
      <c r="P152" s="44">
        <f t="shared" si="10"/>
        <v>12375.57</v>
      </c>
    </row>
    <row r="153" spans="2:16" x14ac:dyDescent="0.25">
      <c r="B153" s="13">
        <v>974</v>
      </c>
      <c r="C153" s="33">
        <v>8</v>
      </c>
      <c r="D153" s="42" t="s">
        <v>181</v>
      </c>
      <c r="E153" s="14">
        <v>9.0644368422997097</v>
      </c>
      <c r="F153" s="21">
        <v>0</v>
      </c>
      <c r="G153" s="24">
        <v>79167.22</v>
      </c>
      <c r="H153" s="24">
        <v>0</v>
      </c>
      <c r="I153" s="24">
        <v>20322.48</v>
      </c>
      <c r="J153" s="24">
        <v>96.64</v>
      </c>
      <c r="K153" s="24">
        <v>1449.02</v>
      </c>
      <c r="L153" s="24">
        <v>4645.32</v>
      </c>
      <c r="M153" s="43">
        <f t="shared" si="9"/>
        <v>4.5977170764769884E-2</v>
      </c>
      <c r="N153" s="24">
        <v>105680.68</v>
      </c>
      <c r="O153" s="24">
        <v>0</v>
      </c>
      <c r="P153" s="44">
        <f t="shared" si="10"/>
        <v>105680.68</v>
      </c>
    </row>
    <row r="154" spans="2:16" x14ac:dyDescent="0.25">
      <c r="B154" s="13">
        <v>978</v>
      </c>
      <c r="C154" s="33">
        <v>8</v>
      </c>
      <c r="D154" s="42" t="s">
        <v>183</v>
      </c>
      <c r="E154" s="14">
        <v>8.9564812272040477</v>
      </c>
      <c r="F154" s="21">
        <v>1</v>
      </c>
      <c r="G154" s="24">
        <v>69884.320000000007</v>
      </c>
      <c r="H154" s="24">
        <v>0</v>
      </c>
      <c r="I154" s="24">
        <v>0</v>
      </c>
      <c r="J154" s="24">
        <v>4300</v>
      </c>
      <c r="K154" s="24">
        <v>1401.06</v>
      </c>
      <c r="L154" s="24">
        <v>3527.27</v>
      </c>
      <c r="M154" s="43">
        <f t="shared" si="9"/>
        <v>4.6666035151242215E-2</v>
      </c>
      <c r="N154" s="24">
        <v>79112.649999999994</v>
      </c>
      <c r="O154" s="24">
        <v>0</v>
      </c>
      <c r="P154" s="44">
        <f t="shared" si="10"/>
        <v>79112.649999999994</v>
      </c>
    </row>
    <row r="155" spans="2:16" x14ac:dyDescent="0.25">
      <c r="B155" s="13">
        <v>985</v>
      </c>
      <c r="C155" s="33">
        <v>8</v>
      </c>
      <c r="D155" s="42" t="s">
        <v>189</v>
      </c>
      <c r="E155" s="14">
        <v>121.43730627284791</v>
      </c>
      <c r="F155" s="23">
        <v>0</v>
      </c>
      <c r="G155" s="24">
        <v>0</v>
      </c>
      <c r="H155" s="24">
        <v>0</v>
      </c>
      <c r="I155" s="24">
        <v>328535.95</v>
      </c>
      <c r="J155" s="24">
        <v>3163.9</v>
      </c>
      <c r="K155" s="24">
        <v>12936.39</v>
      </c>
      <c r="L155" s="24">
        <v>15804.61</v>
      </c>
      <c r="M155" s="43">
        <f t="shared" si="9"/>
        <v>4.585881624056716E-2</v>
      </c>
      <c r="N155" s="24">
        <v>360440.85</v>
      </c>
      <c r="O155" s="24">
        <v>0</v>
      </c>
      <c r="P155" s="44">
        <f t="shared" si="10"/>
        <v>360440.85</v>
      </c>
    </row>
    <row r="156" spans="2:16" x14ac:dyDescent="0.25">
      <c r="B156" s="13">
        <v>100</v>
      </c>
      <c r="C156" s="33">
        <v>9</v>
      </c>
      <c r="D156" s="42" t="s">
        <v>32</v>
      </c>
      <c r="E156" s="14">
        <v>41.89206757265957</v>
      </c>
      <c r="F156" s="21">
        <v>1</v>
      </c>
      <c r="G156" s="24">
        <v>0</v>
      </c>
      <c r="H156" s="24">
        <v>0</v>
      </c>
      <c r="I156" s="24">
        <v>32137.200000000001</v>
      </c>
      <c r="J156" s="24">
        <v>0</v>
      </c>
      <c r="K156" s="24">
        <v>0</v>
      </c>
      <c r="L156" s="24">
        <v>964.12</v>
      </c>
      <c r="M156" s="43">
        <f t="shared" si="9"/>
        <v>3.000012446635052E-2</v>
      </c>
      <c r="N156" s="24">
        <v>33101.32</v>
      </c>
      <c r="O156" s="24">
        <v>0</v>
      </c>
      <c r="P156" s="44">
        <f t="shared" si="10"/>
        <v>33101.32</v>
      </c>
    </row>
    <row r="157" spans="2:16" x14ac:dyDescent="0.25">
      <c r="B157" s="13">
        <v>173</v>
      </c>
      <c r="C157" s="33">
        <v>9</v>
      </c>
      <c r="D157" s="42" t="s">
        <v>38</v>
      </c>
      <c r="E157" s="14">
        <v>310.15999999999997</v>
      </c>
      <c r="F157" s="21">
        <v>0</v>
      </c>
      <c r="G157" s="24">
        <v>0</v>
      </c>
      <c r="H157" s="24">
        <v>56279.33</v>
      </c>
      <c r="I157" s="24">
        <v>202375.24</v>
      </c>
      <c r="J157" s="24">
        <v>7026.99</v>
      </c>
      <c r="K157" s="24">
        <v>5722.11</v>
      </c>
      <c r="L157" s="24">
        <v>10080.89</v>
      </c>
      <c r="M157" s="43">
        <f t="shared" si="9"/>
        <v>3.7143528678149414E-2</v>
      </c>
      <c r="N157" s="24">
        <v>281484.56</v>
      </c>
      <c r="O157" s="24">
        <v>0</v>
      </c>
      <c r="P157" s="44">
        <f t="shared" si="10"/>
        <v>281484.56</v>
      </c>
    </row>
    <row r="158" spans="2:16" x14ac:dyDescent="0.25">
      <c r="B158" s="13">
        <v>204</v>
      </c>
      <c r="C158" s="33">
        <v>9</v>
      </c>
      <c r="D158" s="42" t="s">
        <v>44</v>
      </c>
      <c r="E158" s="14">
        <v>504.67452307805689</v>
      </c>
      <c r="F158" s="21">
        <v>1</v>
      </c>
      <c r="G158" s="24">
        <v>20643</v>
      </c>
      <c r="H158" s="24">
        <v>33303.440000000002</v>
      </c>
      <c r="I158" s="24">
        <v>468255.92</v>
      </c>
      <c r="J158" s="24">
        <v>0</v>
      </c>
      <c r="K158" s="24">
        <v>0</v>
      </c>
      <c r="L158" s="24">
        <v>22297.47</v>
      </c>
      <c r="M158" s="43">
        <f t="shared" si="9"/>
        <v>4.2698906990768871E-2</v>
      </c>
      <c r="N158" s="24">
        <v>544499.82999999996</v>
      </c>
      <c r="O158" s="24">
        <v>0</v>
      </c>
      <c r="P158" s="44">
        <f t="shared" si="10"/>
        <v>544499.82999999996</v>
      </c>
    </row>
    <row r="159" spans="2:16" x14ac:dyDescent="0.25">
      <c r="B159" s="13">
        <v>218</v>
      </c>
      <c r="C159" s="33">
        <v>9</v>
      </c>
      <c r="D159" s="42" t="s">
        <v>47</v>
      </c>
      <c r="E159" s="14">
        <v>255.35564481317007</v>
      </c>
      <c r="F159" s="21">
        <v>0</v>
      </c>
      <c r="G159" s="24">
        <v>72652.39</v>
      </c>
      <c r="H159" s="24">
        <v>0</v>
      </c>
      <c r="I159" s="24">
        <v>149507.10999999999</v>
      </c>
      <c r="J159" s="24">
        <v>2305.88</v>
      </c>
      <c r="K159" s="24">
        <v>0</v>
      </c>
      <c r="L159" s="24">
        <v>8979.69</v>
      </c>
      <c r="M159" s="43">
        <f t="shared" si="9"/>
        <v>4.0004788266235089E-2</v>
      </c>
      <c r="N159" s="24">
        <v>233445.07</v>
      </c>
      <c r="O159" s="24">
        <v>60</v>
      </c>
      <c r="P159" s="44">
        <f t="shared" si="10"/>
        <v>233385.07</v>
      </c>
    </row>
    <row r="160" spans="2:16" x14ac:dyDescent="0.25">
      <c r="B160" s="13">
        <v>230</v>
      </c>
      <c r="C160" s="33">
        <v>9</v>
      </c>
      <c r="D160" s="42" t="s">
        <v>49</v>
      </c>
      <c r="E160" s="14">
        <v>127.0067054480686</v>
      </c>
      <c r="F160" s="21">
        <v>0</v>
      </c>
      <c r="G160" s="24">
        <v>18057.310000000001</v>
      </c>
      <c r="H160" s="24">
        <v>7550.52</v>
      </c>
      <c r="I160" s="24">
        <v>108568.03</v>
      </c>
      <c r="J160" s="24">
        <v>1940.44</v>
      </c>
      <c r="K160" s="24">
        <v>0</v>
      </c>
      <c r="L160" s="24">
        <v>5692.71</v>
      </c>
      <c r="M160" s="43">
        <f t="shared" si="9"/>
        <v>4.1822397464521141E-2</v>
      </c>
      <c r="N160" s="24">
        <v>141809.01</v>
      </c>
      <c r="O160" s="24">
        <v>2687.1</v>
      </c>
      <c r="P160" s="44">
        <f t="shared" si="10"/>
        <v>139121.91</v>
      </c>
    </row>
    <row r="161" spans="2:16" x14ac:dyDescent="0.25">
      <c r="B161" s="13">
        <v>279</v>
      </c>
      <c r="C161" s="33">
        <v>9</v>
      </c>
      <c r="D161" s="42" t="s">
        <v>57</v>
      </c>
      <c r="E161" s="14">
        <v>325.00363981972481</v>
      </c>
      <c r="F161" s="21">
        <v>0</v>
      </c>
      <c r="G161" s="24">
        <v>0</v>
      </c>
      <c r="H161" s="24">
        <v>0</v>
      </c>
      <c r="I161" s="24">
        <v>164590.79999999999</v>
      </c>
      <c r="J161" s="24">
        <v>1295.1600000000001</v>
      </c>
      <c r="K161" s="24">
        <v>3406.29</v>
      </c>
      <c r="L161" s="24">
        <v>5701.94</v>
      </c>
      <c r="M161" s="43">
        <f t="shared" si="9"/>
        <v>3.3681045647393777E-2</v>
      </c>
      <c r="N161" s="24">
        <v>174994.19</v>
      </c>
      <c r="O161" s="24">
        <v>0</v>
      </c>
      <c r="P161" s="44">
        <f t="shared" si="10"/>
        <v>174994.19</v>
      </c>
    </row>
    <row r="162" spans="2:16" x14ac:dyDescent="0.25">
      <c r="B162" s="13">
        <v>331</v>
      </c>
      <c r="C162" s="33">
        <v>9</v>
      </c>
      <c r="D162" s="42" t="s">
        <v>65</v>
      </c>
      <c r="E162" s="14">
        <v>380.54946289277871</v>
      </c>
      <c r="F162" s="23">
        <v>0</v>
      </c>
      <c r="G162" s="24">
        <v>29393.25</v>
      </c>
      <c r="H162" s="24">
        <v>0</v>
      </c>
      <c r="I162" s="24">
        <v>153250.54</v>
      </c>
      <c r="J162" s="24">
        <v>2255.6</v>
      </c>
      <c r="K162" s="24">
        <v>571.99</v>
      </c>
      <c r="L162" s="24">
        <v>7033.82</v>
      </c>
      <c r="M162" s="43">
        <f t="shared" si="9"/>
        <v>3.7924018250147268E-2</v>
      </c>
      <c r="N162" s="24">
        <v>192505.2</v>
      </c>
      <c r="O162" s="24">
        <v>4456.32</v>
      </c>
      <c r="P162" s="44">
        <f t="shared" si="10"/>
        <v>188048.88</v>
      </c>
    </row>
    <row r="163" spans="2:16" x14ac:dyDescent="0.25">
      <c r="B163" s="13">
        <v>416</v>
      </c>
      <c r="C163" s="33">
        <v>9</v>
      </c>
      <c r="D163" s="42" t="s">
        <v>73</v>
      </c>
      <c r="E163" s="14">
        <v>76.786239019865789</v>
      </c>
      <c r="F163" s="21">
        <v>0</v>
      </c>
      <c r="G163" s="24">
        <v>0</v>
      </c>
      <c r="H163" s="24">
        <v>11565.14</v>
      </c>
      <c r="I163" s="24">
        <v>79477.8</v>
      </c>
      <c r="J163" s="24">
        <v>950</v>
      </c>
      <c r="K163" s="24">
        <v>0</v>
      </c>
      <c r="L163" s="24">
        <v>4368.34</v>
      </c>
      <c r="M163" s="43">
        <f t="shared" si="9"/>
        <v>4.7485600525431625E-2</v>
      </c>
      <c r="N163" s="24">
        <v>96361.279999999999</v>
      </c>
      <c r="O163" s="24">
        <v>0</v>
      </c>
      <c r="P163" s="44">
        <f t="shared" si="10"/>
        <v>96361.279999999999</v>
      </c>
    </row>
    <row r="164" spans="2:16" x14ac:dyDescent="0.25">
      <c r="B164" s="13">
        <v>420</v>
      </c>
      <c r="C164" s="33">
        <v>9</v>
      </c>
      <c r="D164" s="42" t="s">
        <v>74</v>
      </c>
      <c r="E164" s="14">
        <v>378.57725869282325</v>
      </c>
      <c r="F164" s="21">
        <v>1</v>
      </c>
      <c r="G164" s="24">
        <v>140730.67000000001</v>
      </c>
      <c r="H164" s="24">
        <v>68094.490000000005</v>
      </c>
      <c r="I164" s="24">
        <v>107695.66</v>
      </c>
      <c r="J164" s="24">
        <v>5314.18</v>
      </c>
      <c r="K164" s="24">
        <v>0</v>
      </c>
      <c r="L164" s="24">
        <v>10570.86</v>
      </c>
      <c r="M164" s="43">
        <f t="shared" si="9"/>
        <v>3.2845588577998047E-2</v>
      </c>
      <c r="N164" s="24">
        <v>332405.86</v>
      </c>
      <c r="O164" s="24">
        <v>172.92</v>
      </c>
      <c r="P164" s="44">
        <f t="shared" si="10"/>
        <v>332232.94</v>
      </c>
    </row>
    <row r="165" spans="2:16" x14ac:dyDescent="0.25">
      <c r="B165" s="13">
        <v>508</v>
      </c>
      <c r="C165" s="33">
        <v>9</v>
      </c>
      <c r="D165" s="42" t="s">
        <v>80</v>
      </c>
      <c r="E165" s="14">
        <v>43.997375908934622</v>
      </c>
      <c r="F165" s="21">
        <v>1</v>
      </c>
      <c r="G165" s="24">
        <v>0</v>
      </c>
      <c r="H165" s="24">
        <v>0</v>
      </c>
      <c r="I165" s="24">
        <v>149891.52000000002</v>
      </c>
      <c r="J165" s="24">
        <v>0</v>
      </c>
      <c r="K165" s="24">
        <v>13.17</v>
      </c>
      <c r="L165" s="24">
        <v>6456.05</v>
      </c>
      <c r="M165" s="43">
        <f t="shared" si="9"/>
        <v>4.3067698548991361E-2</v>
      </c>
      <c r="N165" s="24">
        <v>156360.74</v>
      </c>
      <c r="O165" s="24">
        <v>0</v>
      </c>
      <c r="P165" s="44">
        <f t="shared" si="10"/>
        <v>156360.74</v>
      </c>
    </row>
    <row r="166" spans="2:16" x14ac:dyDescent="0.25">
      <c r="B166" s="13">
        <v>512</v>
      </c>
      <c r="C166" s="33">
        <v>9</v>
      </c>
      <c r="D166" s="42" t="s">
        <v>82</v>
      </c>
      <c r="E166" s="14">
        <v>207.85450943765716</v>
      </c>
      <c r="F166" s="21">
        <v>0</v>
      </c>
      <c r="G166" s="24">
        <v>0</v>
      </c>
      <c r="H166" s="24">
        <v>0</v>
      </c>
      <c r="I166" s="24">
        <v>274031.93</v>
      </c>
      <c r="J166" s="24">
        <v>33441.009999999995</v>
      </c>
      <c r="K166" s="24">
        <v>0</v>
      </c>
      <c r="L166" s="24">
        <v>13243.1</v>
      </c>
      <c r="M166" s="43">
        <f t="shared" ref="M166:M182" si="11">L166/(N166-L166)</f>
        <v>4.307078209874339E-2</v>
      </c>
      <c r="N166" s="24">
        <v>320716.03999999998</v>
      </c>
      <c r="O166" s="24">
        <v>16476.809999999998</v>
      </c>
      <c r="P166" s="44">
        <f t="shared" ref="P166:P182" si="12">N166-O166</f>
        <v>304239.23</v>
      </c>
    </row>
    <row r="167" spans="2:16" x14ac:dyDescent="0.25">
      <c r="B167" s="13">
        <v>516</v>
      </c>
      <c r="C167" s="33">
        <v>9</v>
      </c>
      <c r="D167" s="42" t="s">
        <v>83</v>
      </c>
      <c r="E167" s="14">
        <v>316.17452970313866</v>
      </c>
      <c r="F167" s="23">
        <v>0</v>
      </c>
      <c r="G167" s="24">
        <v>25459.200000000001</v>
      </c>
      <c r="H167" s="24">
        <v>0</v>
      </c>
      <c r="I167" s="24">
        <v>281928.41000000003</v>
      </c>
      <c r="J167" s="24">
        <v>0</v>
      </c>
      <c r="K167" s="24">
        <v>426.02</v>
      </c>
      <c r="L167" s="24">
        <v>9264.61</v>
      </c>
      <c r="M167" s="43">
        <f t="shared" si="11"/>
        <v>3.0098114888544737E-2</v>
      </c>
      <c r="N167" s="24">
        <v>317078.24</v>
      </c>
      <c r="O167" s="24">
        <v>43.17</v>
      </c>
      <c r="P167" s="44">
        <f t="shared" si="12"/>
        <v>317035.07</v>
      </c>
    </row>
    <row r="168" spans="2:16" x14ac:dyDescent="0.25">
      <c r="B168" s="13">
        <v>521</v>
      </c>
      <c r="C168" s="33">
        <v>9</v>
      </c>
      <c r="D168" s="42" t="s">
        <v>84</v>
      </c>
      <c r="E168" s="14">
        <v>120.36526230015285</v>
      </c>
      <c r="F168" s="21">
        <v>0</v>
      </c>
      <c r="G168" s="24">
        <v>0</v>
      </c>
      <c r="H168" s="24">
        <v>7818.66</v>
      </c>
      <c r="I168" s="24">
        <v>391873.86</v>
      </c>
      <c r="J168" s="24">
        <v>22586.29</v>
      </c>
      <c r="K168" s="24">
        <v>4123.68</v>
      </c>
      <c r="L168" s="24">
        <v>21163.75</v>
      </c>
      <c r="M168" s="43">
        <f t="shared" si="11"/>
        <v>4.9633270199712018E-2</v>
      </c>
      <c r="N168" s="24">
        <v>447566.24</v>
      </c>
      <c r="O168" s="24">
        <v>122.7</v>
      </c>
      <c r="P168" s="44">
        <f t="shared" si="12"/>
        <v>447443.54</v>
      </c>
    </row>
    <row r="169" spans="2:16" x14ac:dyDescent="0.25">
      <c r="B169" s="13">
        <v>522</v>
      </c>
      <c r="C169" s="33">
        <v>9</v>
      </c>
      <c r="D169" s="42" t="s">
        <v>85</v>
      </c>
      <c r="E169" s="14">
        <v>85.432317238674742</v>
      </c>
      <c r="F169" s="23">
        <v>0</v>
      </c>
      <c r="G169" s="24">
        <v>0</v>
      </c>
      <c r="H169" s="24">
        <v>28614.66</v>
      </c>
      <c r="I169" s="24">
        <v>75938.09</v>
      </c>
      <c r="J169" s="24">
        <v>2219.06</v>
      </c>
      <c r="K169" s="24">
        <v>1469.14</v>
      </c>
      <c r="L169" s="24">
        <v>4839.75</v>
      </c>
      <c r="M169" s="43">
        <f t="shared" si="11"/>
        <v>4.471274503780686E-2</v>
      </c>
      <c r="N169" s="24">
        <v>113080.7</v>
      </c>
      <c r="O169" s="24">
        <v>24</v>
      </c>
      <c r="P169" s="44">
        <f t="shared" si="12"/>
        <v>113056.7</v>
      </c>
    </row>
    <row r="170" spans="2:16" x14ac:dyDescent="0.25">
      <c r="B170" s="13">
        <v>523</v>
      </c>
      <c r="C170" s="33">
        <v>9</v>
      </c>
      <c r="D170" s="42" t="s">
        <v>86</v>
      </c>
      <c r="E170" s="14">
        <v>936.78340023770681</v>
      </c>
      <c r="F170" s="21">
        <v>0</v>
      </c>
      <c r="G170" s="24">
        <v>0</v>
      </c>
      <c r="H170" s="24">
        <v>86443.02</v>
      </c>
      <c r="I170" s="24">
        <v>323489.79000000004</v>
      </c>
      <c r="J170" s="24">
        <v>3404.4700000000003</v>
      </c>
      <c r="K170" s="24">
        <v>515.08000000000004</v>
      </c>
      <c r="L170" s="24">
        <v>16240.66</v>
      </c>
      <c r="M170" s="43">
        <f t="shared" si="11"/>
        <v>3.9242641989524957E-2</v>
      </c>
      <c r="N170" s="24">
        <v>430093.02</v>
      </c>
      <c r="O170" s="24">
        <v>39170.699999999997</v>
      </c>
      <c r="P170" s="44">
        <f t="shared" si="12"/>
        <v>390922.32</v>
      </c>
    </row>
    <row r="171" spans="2:16" x14ac:dyDescent="0.25">
      <c r="B171" s="13">
        <v>527</v>
      </c>
      <c r="C171" s="33">
        <v>9</v>
      </c>
      <c r="D171" s="42" t="s">
        <v>87</v>
      </c>
      <c r="E171" s="14">
        <v>167.26500715439778</v>
      </c>
      <c r="F171" s="21">
        <v>0</v>
      </c>
      <c r="G171" s="24">
        <v>0</v>
      </c>
      <c r="H171" s="24">
        <v>17802</v>
      </c>
      <c r="I171" s="24">
        <v>150788.68</v>
      </c>
      <c r="J171" s="24">
        <v>2731.77</v>
      </c>
      <c r="K171" s="24">
        <v>5980.31</v>
      </c>
      <c r="L171" s="24">
        <v>8509.1</v>
      </c>
      <c r="M171" s="43">
        <f t="shared" si="11"/>
        <v>4.7991920712345378E-2</v>
      </c>
      <c r="N171" s="24">
        <v>185811.86</v>
      </c>
      <c r="O171" s="24">
        <v>130</v>
      </c>
      <c r="P171" s="44">
        <f t="shared" si="12"/>
        <v>185681.86</v>
      </c>
    </row>
    <row r="172" spans="2:16" x14ac:dyDescent="0.25">
      <c r="B172" s="13">
        <v>547</v>
      </c>
      <c r="C172" s="33">
        <v>9</v>
      </c>
      <c r="D172" s="42" t="s">
        <v>91</v>
      </c>
      <c r="E172" s="14">
        <v>231.79682482784688</v>
      </c>
      <c r="F172" s="23">
        <v>0</v>
      </c>
      <c r="G172" s="24">
        <v>37480.589999999997</v>
      </c>
      <c r="H172" s="24">
        <v>24316.48</v>
      </c>
      <c r="I172" s="24">
        <v>105063.11</v>
      </c>
      <c r="J172" s="24">
        <v>2660</v>
      </c>
      <c r="K172" s="24">
        <v>782.37</v>
      </c>
      <c r="L172" s="24">
        <v>8028.8</v>
      </c>
      <c r="M172" s="43">
        <f t="shared" si="11"/>
        <v>4.7144332248695041E-2</v>
      </c>
      <c r="N172" s="24">
        <v>178331.35</v>
      </c>
      <c r="O172" s="24">
        <v>0</v>
      </c>
      <c r="P172" s="44">
        <f t="shared" si="12"/>
        <v>178331.35</v>
      </c>
    </row>
    <row r="173" spans="2:16" x14ac:dyDescent="0.25">
      <c r="B173" s="13">
        <v>552</v>
      </c>
      <c r="C173" s="33">
        <v>9</v>
      </c>
      <c r="D173" s="42" t="s">
        <v>92</v>
      </c>
      <c r="E173" s="14">
        <v>132.97</v>
      </c>
      <c r="F173" s="23">
        <v>0</v>
      </c>
      <c r="G173" s="24">
        <v>27841.18</v>
      </c>
      <c r="H173" s="24">
        <v>11816.8</v>
      </c>
      <c r="I173" s="24">
        <v>125349.42</v>
      </c>
      <c r="J173" s="24">
        <v>359.72</v>
      </c>
      <c r="K173" s="24">
        <v>960.72</v>
      </c>
      <c r="L173" s="24">
        <v>8080.06</v>
      </c>
      <c r="M173" s="43">
        <f t="shared" si="11"/>
        <v>4.8579119406588822E-2</v>
      </c>
      <c r="N173" s="24">
        <v>174407.9</v>
      </c>
      <c r="O173" s="24">
        <v>0</v>
      </c>
      <c r="P173" s="44">
        <f t="shared" si="12"/>
        <v>174407.9</v>
      </c>
    </row>
    <row r="174" spans="2:16" x14ac:dyDescent="0.25">
      <c r="B174" s="13">
        <v>567</v>
      </c>
      <c r="C174" s="33">
        <v>9</v>
      </c>
      <c r="D174" s="42" t="s">
        <v>93</v>
      </c>
      <c r="E174" s="14">
        <v>373.73370365174185</v>
      </c>
      <c r="F174" s="23">
        <v>0</v>
      </c>
      <c r="G174" s="24">
        <v>111668.92</v>
      </c>
      <c r="H174" s="24">
        <v>26878.69</v>
      </c>
      <c r="I174" s="24">
        <v>120706.61</v>
      </c>
      <c r="J174" s="24">
        <v>2121.4899999999998</v>
      </c>
      <c r="K174" s="24">
        <v>0</v>
      </c>
      <c r="L174" s="24">
        <v>12531.21</v>
      </c>
      <c r="M174" s="43">
        <f t="shared" si="11"/>
        <v>4.7943284400834341E-2</v>
      </c>
      <c r="N174" s="24">
        <v>273906.92</v>
      </c>
      <c r="O174" s="24">
        <v>0</v>
      </c>
      <c r="P174" s="44">
        <f t="shared" si="12"/>
        <v>273906.92</v>
      </c>
    </row>
    <row r="175" spans="2:16" x14ac:dyDescent="0.25">
      <c r="B175" s="13">
        <v>629</v>
      </c>
      <c r="C175" s="33">
        <v>9</v>
      </c>
      <c r="D175" s="42" t="s">
        <v>108</v>
      </c>
      <c r="E175" s="14">
        <v>169.22</v>
      </c>
      <c r="F175" s="23">
        <v>0</v>
      </c>
      <c r="G175" s="24">
        <v>0</v>
      </c>
      <c r="H175" s="24">
        <v>105030.1</v>
      </c>
      <c r="I175" s="24">
        <v>135371.48000000001</v>
      </c>
      <c r="J175" s="24">
        <v>377</v>
      </c>
      <c r="K175" s="24">
        <v>2850.4</v>
      </c>
      <c r="L175" s="24">
        <v>10080.85</v>
      </c>
      <c r="M175" s="43">
        <f t="shared" si="11"/>
        <v>4.1377877131037535E-2</v>
      </c>
      <c r="N175" s="24">
        <v>253709.83</v>
      </c>
      <c r="O175" s="24">
        <v>48275.040000000001</v>
      </c>
      <c r="P175" s="44">
        <f t="shared" si="12"/>
        <v>205434.78999999998</v>
      </c>
    </row>
    <row r="176" spans="2:16" x14ac:dyDescent="0.25">
      <c r="B176" s="13">
        <v>630</v>
      </c>
      <c r="C176" s="33">
        <v>9</v>
      </c>
      <c r="D176" s="42" t="s">
        <v>109</v>
      </c>
      <c r="E176" s="14">
        <v>126</v>
      </c>
      <c r="F176" s="21">
        <v>0</v>
      </c>
      <c r="G176" s="24">
        <v>0</v>
      </c>
      <c r="H176" s="24">
        <v>2591.6799999999998</v>
      </c>
      <c r="I176" s="24">
        <v>338970.56</v>
      </c>
      <c r="J176" s="24">
        <v>1138.8200000000002</v>
      </c>
      <c r="K176" s="24">
        <v>5977.19</v>
      </c>
      <c r="L176" s="24">
        <v>17382.080000000002</v>
      </c>
      <c r="M176" s="43">
        <f t="shared" si="11"/>
        <v>4.9851345760740746E-2</v>
      </c>
      <c r="N176" s="24">
        <v>366060.33</v>
      </c>
      <c r="O176" s="24">
        <v>21201.39</v>
      </c>
      <c r="P176" s="44">
        <f t="shared" si="12"/>
        <v>344858.94</v>
      </c>
    </row>
    <row r="177" spans="2:16" x14ac:dyDescent="0.25">
      <c r="B177" s="13">
        <v>771</v>
      </c>
      <c r="C177" s="33">
        <v>9</v>
      </c>
      <c r="D177" s="42" t="s">
        <v>131</v>
      </c>
      <c r="E177" s="14">
        <v>151.14948434534764</v>
      </c>
      <c r="F177" s="23">
        <v>0</v>
      </c>
      <c r="G177" s="24">
        <v>0</v>
      </c>
      <c r="H177" s="24">
        <v>0</v>
      </c>
      <c r="I177" s="24">
        <v>38443.71</v>
      </c>
      <c r="J177" s="24">
        <v>481.1</v>
      </c>
      <c r="K177" s="24">
        <v>0</v>
      </c>
      <c r="L177" s="24">
        <v>1946.24</v>
      </c>
      <c r="M177" s="43">
        <f t="shared" si="11"/>
        <v>4.9999987154722134E-2</v>
      </c>
      <c r="N177" s="24">
        <v>40871.050000000003</v>
      </c>
      <c r="O177" s="24">
        <v>0</v>
      </c>
      <c r="P177" s="44">
        <f t="shared" si="12"/>
        <v>40871.050000000003</v>
      </c>
    </row>
    <row r="178" spans="2:16" x14ac:dyDescent="0.25">
      <c r="B178" s="13">
        <v>830</v>
      </c>
      <c r="C178" s="33">
        <v>9</v>
      </c>
      <c r="D178" s="42" t="s">
        <v>145</v>
      </c>
      <c r="E178" s="14">
        <v>19.190000000000001</v>
      </c>
      <c r="F178" s="23">
        <v>0</v>
      </c>
      <c r="G178" s="24">
        <v>0</v>
      </c>
      <c r="H178" s="24">
        <v>18212.990000000002</v>
      </c>
      <c r="I178" s="24">
        <v>15308.7</v>
      </c>
      <c r="J178" s="24">
        <v>0</v>
      </c>
      <c r="K178" s="24">
        <v>155.87</v>
      </c>
      <c r="L178" s="24">
        <v>1336.12</v>
      </c>
      <c r="M178" s="43">
        <f t="shared" si="11"/>
        <v>3.9673895614765441E-2</v>
      </c>
      <c r="N178" s="24">
        <v>35013.68</v>
      </c>
      <c r="O178" s="24">
        <v>0</v>
      </c>
      <c r="P178" s="44">
        <f t="shared" si="12"/>
        <v>35013.68</v>
      </c>
    </row>
    <row r="179" spans="2:16" x14ac:dyDescent="0.25">
      <c r="B179" s="13">
        <v>936</v>
      </c>
      <c r="C179" s="33">
        <v>9</v>
      </c>
      <c r="D179" s="42" t="s">
        <v>171</v>
      </c>
      <c r="E179" s="14">
        <v>40.55463906463514</v>
      </c>
      <c r="F179" s="21">
        <v>0</v>
      </c>
      <c r="G179" s="24">
        <v>0</v>
      </c>
      <c r="H179" s="24">
        <v>2746.97</v>
      </c>
      <c r="I179" s="24">
        <v>48618.62</v>
      </c>
      <c r="J179" s="24">
        <v>138</v>
      </c>
      <c r="K179" s="24">
        <v>0</v>
      </c>
      <c r="L179" s="24">
        <v>2116.37</v>
      </c>
      <c r="M179" s="43">
        <f t="shared" si="11"/>
        <v>4.1091698656346091E-2</v>
      </c>
      <c r="N179" s="24">
        <v>53619.96</v>
      </c>
      <c r="O179" s="24">
        <v>0</v>
      </c>
      <c r="P179" s="44">
        <f t="shared" si="12"/>
        <v>53619.96</v>
      </c>
    </row>
    <row r="180" spans="2:16" x14ac:dyDescent="0.25">
      <c r="B180" s="13">
        <v>952</v>
      </c>
      <c r="C180" s="33">
        <v>9</v>
      </c>
      <c r="D180" s="42" t="s">
        <v>172</v>
      </c>
      <c r="E180" s="14">
        <v>54.37</v>
      </c>
      <c r="F180" s="21">
        <v>1</v>
      </c>
      <c r="G180" s="24">
        <v>0</v>
      </c>
      <c r="H180" s="24">
        <v>9309.52</v>
      </c>
      <c r="I180" s="24">
        <v>79249.649999999994</v>
      </c>
      <c r="J180" s="24">
        <v>1077.54</v>
      </c>
      <c r="K180" s="24">
        <v>0</v>
      </c>
      <c r="L180" s="24">
        <v>3633.47</v>
      </c>
      <c r="M180" s="43">
        <f t="shared" si="11"/>
        <v>4.0535512738028877E-2</v>
      </c>
      <c r="N180" s="24">
        <v>93270.18</v>
      </c>
      <c r="O180" s="24">
        <v>7351.4</v>
      </c>
      <c r="P180" s="44">
        <f t="shared" si="12"/>
        <v>85918.78</v>
      </c>
    </row>
    <row r="181" spans="2:16" x14ac:dyDescent="0.25">
      <c r="B181" s="13">
        <v>982</v>
      </c>
      <c r="C181" s="33">
        <v>9</v>
      </c>
      <c r="D181" s="42" t="s">
        <v>186</v>
      </c>
      <c r="E181" s="14">
        <v>35.597552479118562</v>
      </c>
      <c r="F181" s="21">
        <v>1</v>
      </c>
      <c r="G181" s="24">
        <v>0</v>
      </c>
      <c r="H181" s="24">
        <v>0</v>
      </c>
      <c r="I181" s="24">
        <v>79516</v>
      </c>
      <c r="J181" s="24">
        <v>0</v>
      </c>
      <c r="K181" s="24">
        <v>0</v>
      </c>
      <c r="L181" s="24">
        <v>2385.48</v>
      </c>
      <c r="M181" s="43">
        <f t="shared" si="11"/>
        <v>0.03</v>
      </c>
      <c r="N181" s="24">
        <v>81901.48</v>
      </c>
      <c r="O181" s="24">
        <v>0</v>
      </c>
      <c r="P181" s="44">
        <f t="shared" si="12"/>
        <v>81901.48</v>
      </c>
    </row>
    <row r="182" spans="2:16" x14ac:dyDescent="0.25">
      <c r="B182" s="13">
        <v>987</v>
      </c>
      <c r="C182" s="33">
        <v>9</v>
      </c>
      <c r="D182" s="42" t="s">
        <v>191</v>
      </c>
      <c r="E182" s="14">
        <v>252.58401893254376</v>
      </c>
      <c r="F182" s="21">
        <v>0</v>
      </c>
      <c r="G182" s="24">
        <v>9.7899999999999991</v>
      </c>
      <c r="H182" s="24">
        <v>0</v>
      </c>
      <c r="I182" s="24">
        <v>69321.350000000006</v>
      </c>
      <c r="J182" s="24">
        <v>11420.2</v>
      </c>
      <c r="K182" s="24">
        <v>1.63</v>
      </c>
      <c r="L182" s="24">
        <v>3266.88</v>
      </c>
      <c r="M182" s="43">
        <f t="shared" si="11"/>
        <v>4.045523031536797E-2</v>
      </c>
      <c r="N182" s="24">
        <v>84019.85</v>
      </c>
      <c r="O182" s="24">
        <v>0</v>
      </c>
      <c r="P182" s="44">
        <f t="shared" si="12"/>
        <v>84019.85</v>
      </c>
    </row>
    <row r="185" spans="2:16" x14ac:dyDescent="0.25">
      <c r="D185" s="17" t="s">
        <v>194</v>
      </c>
      <c r="E185" s="18"/>
      <c r="F185" s="19"/>
      <c r="G185" s="19"/>
      <c r="H185" s="19"/>
      <c r="I185" s="19"/>
      <c r="J185" s="19"/>
      <c r="K185" s="19"/>
      <c r="L185" s="19"/>
    </row>
    <row r="186" spans="2:16" ht="87" customHeight="1" x14ac:dyDescent="0.25">
      <c r="D186" s="46" t="s">
        <v>195</v>
      </c>
      <c r="E186" s="47"/>
      <c r="F186" s="47"/>
      <c r="G186" s="47"/>
      <c r="H186" s="47"/>
      <c r="I186" s="47"/>
      <c r="J186" s="47"/>
      <c r="K186" s="47"/>
      <c r="L186" s="48"/>
    </row>
    <row r="187" spans="2:16" ht="51" customHeight="1" x14ac:dyDescent="0.25">
      <c r="D187" s="49" t="s">
        <v>196</v>
      </c>
      <c r="E187" s="50"/>
      <c r="F187" s="50"/>
      <c r="G187" s="50"/>
      <c r="H187" s="50"/>
      <c r="I187" s="50"/>
      <c r="J187" s="50"/>
      <c r="K187" s="50"/>
      <c r="L187" s="50"/>
    </row>
    <row r="188" spans="2:16" ht="18.75" customHeight="1" x14ac:dyDescent="0.25">
      <c r="D188" s="51" t="s">
        <v>197</v>
      </c>
      <c r="E188" s="50"/>
      <c r="F188" s="50"/>
      <c r="G188" s="50"/>
      <c r="H188" s="50"/>
      <c r="I188" s="50"/>
      <c r="J188" s="50"/>
      <c r="K188" s="50"/>
      <c r="L188" s="50"/>
    </row>
    <row r="189" spans="2:16" ht="17.25" x14ac:dyDescent="0.25">
      <c r="D189" s="52" t="s">
        <v>198</v>
      </c>
      <c r="E189" s="53"/>
      <c r="F189" s="53"/>
      <c r="G189" s="53"/>
      <c r="H189" s="53"/>
      <c r="I189" s="53"/>
      <c r="J189" s="53"/>
      <c r="K189" s="53"/>
      <c r="L189" s="53"/>
    </row>
  </sheetData>
  <mergeCells count="5">
    <mergeCell ref="D186:L186"/>
    <mergeCell ref="D187:L187"/>
    <mergeCell ref="D188:L188"/>
    <mergeCell ref="D189:L189"/>
    <mergeCell ref="A1:E1"/>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FF677344A00D4BBF4C7F3E8FA45D4A" ma:contentTypeVersion="13" ma:contentTypeDescription="Create a new document." ma:contentTypeScope="" ma:versionID="90f865b8fa7f9c44b36990efa09b715d">
  <xsd:schema xmlns:xsd="http://www.w3.org/2001/XMLSchema" xmlns:xs="http://www.w3.org/2001/XMLSchema" xmlns:p="http://schemas.microsoft.com/office/2006/metadata/properties" xmlns:ns2="cc843694-e573-4847-9593-6af7526bc02c" xmlns:ns3="44e471b1-b1fe-4853-bf7e-97ea90b2d993" targetNamespace="http://schemas.microsoft.com/office/2006/metadata/properties" ma:root="true" ma:fieldsID="641c4e77df314bf35e157518a6798dad" ns2:_="" ns3:_="">
    <xsd:import namespace="cc843694-e573-4847-9593-6af7526bc02c"/>
    <xsd:import namespace="44e471b1-b1fe-4853-bf7e-97ea90b2d99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43694-e573-4847-9593-6af7526bc0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91aa9a77-e370-4707-850d-57289ab74e7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4e471b1-b1fe-4853-bf7e-97ea90b2d993"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58a5c21-0e27-4b55-99aa-02304c2dfe44}" ma:internalName="TaxCatchAll" ma:showField="CatchAllData" ma:web="44e471b1-b1fe-4853-bf7e-97ea90b2d993">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c843694-e573-4847-9593-6af7526bc02c">
      <Terms xmlns="http://schemas.microsoft.com/office/infopath/2007/PartnerControls"/>
    </lcf76f155ced4ddcb4097134ff3c332f>
    <TaxCatchAll xmlns="44e471b1-b1fe-4853-bf7e-97ea90b2d993" xsi:nil="true"/>
  </documentManagement>
</p:properties>
</file>

<file path=customXml/itemProps1.xml><?xml version="1.0" encoding="utf-8"?>
<ds:datastoreItem xmlns:ds="http://schemas.openxmlformats.org/officeDocument/2006/customXml" ds:itemID="{50084792-DCE5-4F1B-AA23-E4BD653BCB5F}"/>
</file>

<file path=customXml/itemProps2.xml><?xml version="1.0" encoding="utf-8"?>
<ds:datastoreItem xmlns:ds="http://schemas.openxmlformats.org/officeDocument/2006/customXml" ds:itemID="{E66A1920-39E1-4E77-B4A8-FBDE50267FFB}"/>
</file>

<file path=customXml/itemProps3.xml><?xml version="1.0" encoding="utf-8"?>
<ds:datastoreItem xmlns:ds="http://schemas.openxmlformats.org/officeDocument/2006/customXml" ds:itemID="{5DE184DC-502B-4907-A834-09930FE92D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and Revenue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2023-12-15T19:45:38Z</dcterms:created>
  <dcterms:modified xsi:type="dcterms:W3CDTF">2023-12-15T19:45:45Z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5601200</vt:r8>
  </property>
  <property fmtid="{D5CDD505-2E9C-101B-9397-08002B2CF9AE}" pid="3" name="MediaServiceImageTags">
    <vt:lpwstr/>
  </property>
  <property fmtid="{D5CDD505-2E9C-101B-9397-08002B2CF9AE}" pid="4" name="ContentTypeId">
    <vt:lpwstr>0x01010015FF677344A00D4BBF4C7F3E8FA45D4A</vt:lpwstr>
  </property>
  <property fmtid="{D5CDD505-2E9C-101B-9397-08002B2CF9AE}" pid="5" name="LINKTEK-CHUNK-1">
    <vt:lpwstr>010021{"F":2,"I":"2420-B602-A658-BD25"}</vt:lpwstr>
  </property>
</Properties>
</file>